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24" windowWidth="18180" windowHeight="7968" firstSheet="5" activeTab="8"/>
  </bookViews>
  <sheets>
    <sheet name="В-11" sheetId="1" r:id="rId1"/>
    <sheet name="Б-3" sheetId="2" r:id="rId2"/>
    <sheet name="Ин-3Б" sheetId="3" r:id="rId3"/>
    <sheet name="Лит-17" sheetId="4" r:id="rId4"/>
    <sheet name="Л-40А" sheetId="5" r:id="rId5"/>
    <sheet name="Л-42" sheetId="6" r:id="rId6"/>
    <sheet name="Л-42А" sheetId="7" r:id="rId7"/>
    <sheet name="Л-44" sheetId="8" r:id="rId8"/>
    <sheet name="Л-44А" sheetId="9" r:id="rId9"/>
    <sheet name="Л-46" sheetId="10" r:id="rId10"/>
    <sheet name="П-12А" sheetId="11" r:id="rId11"/>
    <sheet name="П-10" sheetId="12" r:id="rId12"/>
    <sheet name="П-10А" sheetId="13" r:id="rId13"/>
    <sheet name="П-14" sheetId="14" r:id="rId14"/>
    <sheet name="П-14А" sheetId="15" r:id="rId15"/>
    <sheet name="П-14Аоф" sheetId="16" r:id="rId16"/>
    <sheet name="Р-18" sheetId="17" r:id="rId17"/>
    <sheet name="Т-11А" sheetId="18" r:id="rId18"/>
    <sheet name="Т-2" sheetId="19" r:id="rId19"/>
    <sheet name="Т-2оф" sheetId="20" r:id="rId20"/>
    <sheet name="Т-7А" sheetId="21" r:id="rId21"/>
    <sheet name="Т-7Б" sheetId="22" r:id="rId22"/>
    <sheet name="Т-7Боф" sheetId="23" r:id="rId23"/>
    <sheet name="Т-9Б" sheetId="24" r:id="rId24"/>
    <sheet name="Т-9В" sheetId="25" r:id="rId25"/>
    <sheet name="Т-9Г" sheetId="26" r:id="rId26"/>
    <sheet name="Т-9Гоф" sheetId="27" r:id="rId27"/>
    <sheet name="Ак-8" sheetId="28" r:id="rId28"/>
    <sheet name="Ак-10" sheetId="29" r:id="rId29"/>
  </sheets>
  <calcPr calcId="145621"/>
</workbook>
</file>

<file path=xl/calcChain.xml><?xml version="1.0" encoding="utf-8"?>
<calcChain xmlns="http://schemas.openxmlformats.org/spreadsheetml/2006/main">
  <c r="E11" i="3" l="1"/>
  <c r="G11" i="3" s="1"/>
  <c r="E12" i="3"/>
  <c r="G12" i="3" s="1"/>
  <c r="H12" i="3" s="1"/>
  <c r="E13" i="3"/>
  <c r="G13" i="3" s="1"/>
  <c r="H13" i="3" s="1"/>
  <c r="E11" i="2"/>
  <c r="G11" i="2" s="1"/>
  <c r="H11" i="2" s="1"/>
  <c r="E12" i="2"/>
  <c r="G12" i="2" s="1"/>
  <c r="H12" i="2" s="1"/>
  <c r="E13" i="2"/>
  <c r="G13" i="2" s="1"/>
  <c r="H13" i="2" s="1"/>
  <c r="H14" i="2" l="1"/>
  <c r="G14" i="3"/>
  <c r="H11" i="3"/>
  <c r="H14" i="3" s="1"/>
  <c r="G14" i="2"/>
  <c r="E13" i="29" l="1"/>
  <c r="G13" i="29" s="1"/>
  <c r="H13" i="29" s="1"/>
  <c r="E12" i="29"/>
  <c r="G12" i="29" s="1"/>
  <c r="E11" i="29"/>
  <c r="G11" i="29" s="1"/>
  <c r="H11" i="29" s="1"/>
  <c r="E13" i="28"/>
  <c r="G13" i="28" s="1"/>
  <c r="H13" i="28" s="1"/>
  <c r="E12" i="28"/>
  <c r="G12" i="28" s="1"/>
  <c r="E11" i="28"/>
  <c r="G11" i="28" s="1"/>
  <c r="H11" i="28" s="1"/>
  <c r="H12" i="29" l="1"/>
  <c r="H14" i="29" s="1"/>
  <c r="H12" i="28"/>
  <c r="G14" i="29"/>
  <c r="G14" i="28"/>
  <c r="H14" i="28" l="1"/>
  <c r="E13" i="27"/>
  <c r="G13" i="27" s="1"/>
  <c r="H13" i="27" s="1"/>
  <c r="E12" i="27"/>
  <c r="G12" i="27" s="1"/>
  <c r="H12" i="27" s="1"/>
  <c r="E11" i="27"/>
  <c r="G11" i="27" s="1"/>
  <c r="H11" i="27" s="1"/>
  <c r="G14" i="27" l="1"/>
  <c r="E13" i="26" l="1"/>
  <c r="G13" i="26" s="1"/>
  <c r="H13" i="26" s="1"/>
  <c r="E12" i="26"/>
  <c r="G12" i="26" s="1"/>
  <c r="H12" i="26" s="1"/>
  <c r="E11" i="26"/>
  <c r="G11" i="26" s="1"/>
  <c r="H11" i="26" s="1"/>
  <c r="E13" i="25"/>
  <c r="G13" i="25" s="1"/>
  <c r="H13" i="25" s="1"/>
  <c r="E12" i="25"/>
  <c r="G12" i="25" s="1"/>
  <c r="H12" i="25" s="1"/>
  <c r="E11" i="25"/>
  <c r="G11" i="25" s="1"/>
  <c r="H11" i="25" s="1"/>
  <c r="E13" i="24"/>
  <c r="G13" i="24" s="1"/>
  <c r="H13" i="24" s="1"/>
  <c r="E12" i="24"/>
  <c r="G12" i="24" s="1"/>
  <c r="H12" i="24" s="1"/>
  <c r="E11" i="24"/>
  <c r="G11" i="24" s="1"/>
  <c r="H11" i="24" s="1"/>
  <c r="H14" i="26" l="1"/>
  <c r="H14" i="24"/>
  <c r="H14" i="25"/>
  <c r="G14" i="26"/>
  <c r="G14" i="25"/>
  <c r="G14" i="24"/>
  <c r="E13" i="23"/>
  <c r="G13" i="23" s="1"/>
  <c r="H13" i="23" s="1"/>
  <c r="E12" i="23"/>
  <c r="G12" i="23" s="1"/>
  <c r="H12" i="23" s="1"/>
  <c r="E11" i="23"/>
  <c r="G11" i="23" s="1"/>
  <c r="H11" i="23" s="1"/>
  <c r="E13" i="22"/>
  <c r="G13" i="22" s="1"/>
  <c r="H13" i="22" s="1"/>
  <c r="E12" i="22"/>
  <c r="G12" i="22" s="1"/>
  <c r="H12" i="22" s="1"/>
  <c r="E11" i="22"/>
  <c r="G11" i="22" s="1"/>
  <c r="H11" i="22" s="1"/>
  <c r="E13" i="21"/>
  <c r="G13" i="21" s="1"/>
  <c r="H13" i="21" s="1"/>
  <c r="E12" i="21"/>
  <c r="G12" i="21" s="1"/>
  <c r="H12" i="21" s="1"/>
  <c r="E11" i="21"/>
  <c r="G11" i="21" s="1"/>
  <c r="H11" i="21" s="1"/>
  <c r="H14" i="21" l="1"/>
  <c r="H14" i="22"/>
  <c r="H14" i="23"/>
  <c r="G14" i="23"/>
  <c r="G14" i="22"/>
  <c r="G14" i="21"/>
  <c r="E13" i="20"/>
  <c r="G13" i="20" s="1"/>
  <c r="H13" i="20" s="1"/>
  <c r="E12" i="20"/>
  <c r="G12" i="20" s="1"/>
  <c r="H12" i="20" s="1"/>
  <c r="E11" i="20"/>
  <c r="G11" i="20" s="1"/>
  <c r="H11" i="20" s="1"/>
  <c r="E13" i="19"/>
  <c r="G13" i="19" s="1"/>
  <c r="H13" i="19" s="1"/>
  <c r="E12" i="19"/>
  <c r="G12" i="19" s="1"/>
  <c r="H12" i="19" s="1"/>
  <c r="E11" i="19"/>
  <c r="G11" i="19" s="1"/>
  <c r="H11" i="19" s="1"/>
  <c r="E13" i="18"/>
  <c r="G13" i="18" s="1"/>
  <c r="H13" i="18" s="1"/>
  <c r="E12" i="18"/>
  <c r="G12" i="18" s="1"/>
  <c r="H12" i="18" s="1"/>
  <c r="E11" i="18"/>
  <c r="G11" i="18" s="1"/>
  <c r="H11" i="18" s="1"/>
  <c r="H14" i="18" s="1"/>
  <c r="E13" i="17"/>
  <c r="G13" i="17" s="1"/>
  <c r="H13" i="17" s="1"/>
  <c r="E12" i="17"/>
  <c r="E11" i="17"/>
  <c r="G11" i="17" s="1"/>
  <c r="H11" i="17" s="1"/>
  <c r="H14" i="19" l="1"/>
  <c r="H14" i="20"/>
  <c r="G14" i="20"/>
  <c r="G14" i="19"/>
  <c r="G14" i="18"/>
  <c r="G12" i="17"/>
  <c r="H12" i="17" s="1"/>
  <c r="H14" i="17" s="1"/>
  <c r="E13" i="16"/>
  <c r="G13" i="16" s="1"/>
  <c r="H13" i="16" s="1"/>
  <c r="E12" i="16"/>
  <c r="G12" i="16" s="1"/>
  <c r="H12" i="16" s="1"/>
  <c r="E11" i="16"/>
  <c r="G11" i="16" s="1"/>
  <c r="H11" i="16" s="1"/>
  <c r="E13" i="15"/>
  <c r="G13" i="15" s="1"/>
  <c r="H13" i="15" s="1"/>
  <c r="E12" i="15"/>
  <c r="G12" i="15" s="1"/>
  <c r="H12" i="15" s="1"/>
  <c r="E11" i="15"/>
  <c r="G11" i="15" s="1"/>
  <c r="H11" i="15" s="1"/>
  <c r="E13" i="14"/>
  <c r="G13" i="14" s="1"/>
  <c r="H13" i="14" s="1"/>
  <c r="E12" i="14"/>
  <c r="G12" i="14" s="1"/>
  <c r="H12" i="14" s="1"/>
  <c r="E11" i="14"/>
  <c r="G11" i="14" s="1"/>
  <c r="H11" i="14" s="1"/>
  <c r="E13" i="13"/>
  <c r="G13" i="13" s="1"/>
  <c r="H13" i="13" s="1"/>
  <c r="E12" i="13"/>
  <c r="G12" i="13" s="1"/>
  <c r="H12" i="13" s="1"/>
  <c r="E11" i="13"/>
  <c r="G11" i="13" s="1"/>
  <c r="H11" i="13" s="1"/>
  <c r="H14" i="15" l="1"/>
  <c r="H14" i="14"/>
  <c r="H14" i="13"/>
  <c r="H14" i="16"/>
  <c r="G14" i="17"/>
  <c r="G14" i="16"/>
  <c r="G14" i="15"/>
  <c r="G14" i="14"/>
  <c r="G14" i="13"/>
  <c r="E13" i="12"/>
  <c r="G13" i="12" s="1"/>
  <c r="H13" i="12" s="1"/>
  <c r="E12" i="12"/>
  <c r="G12" i="12" s="1"/>
  <c r="H12" i="12" s="1"/>
  <c r="E11" i="12"/>
  <c r="G11" i="12" s="1"/>
  <c r="H11" i="12" s="1"/>
  <c r="H14" i="12" l="1"/>
  <c r="G14" i="12"/>
  <c r="E13" i="11"/>
  <c r="G13" i="11" s="1"/>
  <c r="H13" i="11" s="1"/>
  <c r="E12" i="11"/>
  <c r="G12" i="11" s="1"/>
  <c r="H12" i="11" s="1"/>
  <c r="E11" i="11"/>
  <c r="G11" i="11" s="1"/>
  <c r="H11" i="11" s="1"/>
  <c r="H14" i="11" l="1"/>
  <c r="G14" i="11"/>
  <c r="E13" i="10"/>
  <c r="G13" i="10" s="1"/>
  <c r="H13" i="10" s="1"/>
  <c r="E12" i="10"/>
  <c r="G12" i="10" s="1"/>
  <c r="H12" i="10" s="1"/>
  <c r="E11" i="10"/>
  <c r="G11" i="10" s="1"/>
  <c r="H11" i="10" s="1"/>
  <c r="E13" i="9"/>
  <c r="G13" i="9" s="1"/>
  <c r="H13" i="9" s="1"/>
  <c r="E12" i="9"/>
  <c r="G12" i="9" s="1"/>
  <c r="H12" i="9" s="1"/>
  <c r="E11" i="9"/>
  <c r="G11" i="9" s="1"/>
  <c r="H11" i="9" s="1"/>
  <c r="H14" i="9" l="1"/>
  <c r="H14" i="10"/>
  <c r="G14" i="10"/>
  <c r="G14" i="9"/>
  <c r="E13" i="8"/>
  <c r="G13" i="8" s="1"/>
  <c r="H13" i="8" s="1"/>
  <c r="E12" i="8"/>
  <c r="G12" i="8" s="1"/>
  <c r="H12" i="8" s="1"/>
  <c r="E11" i="8"/>
  <c r="G11" i="8" s="1"/>
  <c r="H11" i="8" s="1"/>
  <c r="H14" i="8" l="1"/>
  <c r="G14" i="8"/>
  <c r="E13" i="7"/>
  <c r="G13" i="7" s="1"/>
  <c r="H13" i="7" s="1"/>
  <c r="E12" i="7"/>
  <c r="G12" i="7" s="1"/>
  <c r="H12" i="7" s="1"/>
  <c r="E11" i="7"/>
  <c r="G11" i="7" s="1"/>
  <c r="H11" i="7" s="1"/>
  <c r="E13" i="6"/>
  <c r="G13" i="6" s="1"/>
  <c r="H13" i="6" s="1"/>
  <c r="E12" i="6"/>
  <c r="G12" i="6" s="1"/>
  <c r="H12" i="6" s="1"/>
  <c r="E11" i="6"/>
  <c r="G11" i="6" s="1"/>
  <c r="H11" i="6" s="1"/>
  <c r="E13" i="5"/>
  <c r="G13" i="5" s="1"/>
  <c r="H13" i="5" s="1"/>
  <c r="E12" i="5"/>
  <c r="G12" i="5" s="1"/>
  <c r="H12" i="5" s="1"/>
  <c r="E11" i="5"/>
  <c r="G11" i="5" s="1"/>
  <c r="H11" i="5" s="1"/>
  <c r="H14" i="7" l="1"/>
  <c r="H14" i="5"/>
  <c r="H14" i="6"/>
  <c r="G14" i="7"/>
  <c r="G14" i="6"/>
  <c r="G14" i="5"/>
  <c r="E13" i="4"/>
  <c r="G13" i="4" s="1"/>
  <c r="H13" i="4" s="1"/>
  <c r="E12" i="4"/>
  <c r="G12" i="4" s="1"/>
  <c r="H12" i="4" s="1"/>
  <c r="E11" i="4"/>
  <c r="G11" i="4" s="1"/>
  <c r="H11" i="4" s="1"/>
  <c r="E13" i="1"/>
  <c r="G13" i="1" s="1"/>
  <c r="E12" i="1"/>
  <c r="G12" i="1" s="1"/>
  <c r="E11" i="1"/>
  <c r="G11" i="1" s="1"/>
  <c r="H14" i="4" l="1"/>
  <c r="H13" i="1"/>
  <c r="H11" i="1"/>
  <c r="H12" i="1"/>
  <c r="G14" i="4"/>
  <c r="G14" i="1"/>
  <c r="H14" i="1" l="1"/>
</calcChain>
</file>

<file path=xl/sharedStrings.xml><?xml version="1.0" encoding="utf-8"?>
<sst xmlns="http://schemas.openxmlformats.org/spreadsheetml/2006/main" count="869" uniqueCount="55">
  <si>
    <t>м2</t>
  </si>
  <si>
    <t>ГВС</t>
  </si>
  <si>
    <t>Электроэнергия</t>
  </si>
  <si>
    <t>Норматив потребления на 1м2</t>
  </si>
  <si>
    <t>м3</t>
  </si>
  <si>
    <t>кВт</t>
  </si>
  <si>
    <t>ХВС</t>
  </si>
  <si>
    <t>Наименование ком.услуги</t>
  </si>
  <si>
    <t>Ед. изм.</t>
  </si>
  <si>
    <t>Тариф</t>
  </si>
  <si>
    <t>Площадь жилых и нежилых помещений дома</t>
  </si>
  <si>
    <t>Площадь мест общего пользования</t>
  </si>
  <si>
    <t>Площадь мест общего пользования с подвалом и тех.этажом</t>
  </si>
  <si>
    <t>На общую площадь жил.и неж.помещений</t>
  </si>
  <si>
    <t>Расчет платы за коммунальные ресурсы в целях содержания общедомового имущества</t>
  </si>
  <si>
    <t>по ж/д №11 по ул. Веллинга с 01 июля 2017 года</t>
  </si>
  <si>
    <t>по ж/д №3 корп.2 по ул. Барамзиной с 01 июля 2017 года</t>
  </si>
  <si>
    <t>по ж/д №3Б по ул. Индустриальная с 01 июля 2017 года</t>
  </si>
  <si>
    <t>по ж/д №17 по ул. Литейная с 01 июля 2017 года</t>
  </si>
  <si>
    <t>по ж/д №40А по ул. Литейная с 01 июля 2017 года</t>
  </si>
  <si>
    <t>по ж/д №42 по ул. Литейная с 01 июля 2017 года</t>
  </si>
  <si>
    <t>по ж/д №42А по ул. Литейная с 01 июля 2017 года</t>
  </si>
  <si>
    <t>по ж/д №44 по ул. Литейная с 01 июля 2017 года</t>
  </si>
  <si>
    <t>по ж/д №44А по ул. Литейная с 01 июля 2017 года</t>
  </si>
  <si>
    <t>по ж/д №46 по ул. Литейная с 01 июля 2017 года</t>
  </si>
  <si>
    <t>по ж/д №12А по ул. Пионерская с 01 июля 2017 года</t>
  </si>
  <si>
    <t>по ж/д №10 по ул. Подольская с 01 июля 2017 года</t>
  </si>
  <si>
    <t>по ж/д №10А по ул. Подольская с 01 июля 2017 года</t>
  </si>
  <si>
    <t>по ж/д №14 по ул. Подольская с 01 июля 2017 года</t>
  </si>
  <si>
    <t>по ж/д №14А по ул. Подольская с 01 июля 2017 года</t>
  </si>
  <si>
    <t>по ж/д №14А -офисы по ул. Подольская с 01 июля 2017 года</t>
  </si>
  <si>
    <t>по ж/д №18 по ул. Революционный проспект с 01 июля 2017 года</t>
  </si>
  <si>
    <t>по ж/д №11А по ул. Тепличная с 01 июля 2017 года</t>
  </si>
  <si>
    <t>по ж/д №2 по ул. Тепличная с 01 июля 2017 года</t>
  </si>
  <si>
    <t>по ж/д №2-офисы  по ул. Тепличная с 01 июля 2017 года</t>
  </si>
  <si>
    <t>по ж/д №7А  по ул. Тепличная с 01 июля 2017 года</t>
  </si>
  <si>
    <t>по ж/д №7Б  по ул. Тепличная с 01 июля 2017 года</t>
  </si>
  <si>
    <t>по ж/д №7Б-офисы  по ул. Тепличная с 01 июля 2017 года</t>
  </si>
  <si>
    <t>по ж/д №9Б  по ул. Тепличная с 01 июля 2017 года</t>
  </si>
  <si>
    <t>по ж/д №9В  по ул. Тепличная с 01 июля 2017 года</t>
  </si>
  <si>
    <t>по ж/д №9Г  по ул. Тепличная с 01 июля 2017 года</t>
  </si>
  <si>
    <t>по ж/д №9Г-офисы  по ул. Тепличная с 01 июля 2017 года</t>
  </si>
  <si>
    <t>по ж/д №8  по ул. Академическая с 01 июля 2017 года</t>
  </si>
  <si>
    <t>по ж/д №10  по ул. Академическая с 01 июля 2017 года</t>
  </si>
  <si>
    <t>На площадь помещений, входящих в состав общедомового имущества</t>
  </si>
  <si>
    <t>Норматив на площадь всего дома</t>
  </si>
  <si>
    <t>Сумма 0ДН на  1 м2  по нормативу</t>
  </si>
  <si>
    <t>Сумма  ОДН на дом  по нормативу</t>
  </si>
  <si>
    <t>Начальник ПТО</t>
  </si>
  <si>
    <t>Экономист</t>
  </si>
  <si>
    <t>Иванчукова  Г.С.</t>
  </si>
  <si>
    <t>Подколзин М.И.</t>
  </si>
  <si>
    <t>Утверждаю:</t>
  </si>
  <si>
    <t>Директор ООО "ЖЭУ"ПДСК"</t>
  </si>
  <si>
    <t>И.О.Астряб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</si>
</sst>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ill="1" applyBorder="1"/>
    <xf numFmtId="164" fontId="0" fillId="0" borderId="0" xfId="0" applyNumberFormat="1" applyAlignment="1">
      <alignment horizontal="left" vertical="center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left" vertic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164" fontId="0" fillId="0" borderId="0" xfId="0" applyNumberForma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/>
    <xf numFmtId="164" fontId="1" fillId="0" borderId="0" xfId="0" applyNumberFormat="1" applyFont="1" applyBorder="1"/>
    <xf numFmtId="0" fontId="1" fillId="0" borderId="0" xfId="0" applyFont="1" applyBorder="1"/>
    <xf numFmtId="164" fontId="0" fillId="0" borderId="0" xfId="0" applyNumberFormat="1" applyFont="1"/>
    <xf numFmtId="0" fontId="0" fillId="0" borderId="0" xfId="0" applyAlignment="1">
      <alignment horizontal="right"/>
    </xf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2" fontId="1" fillId="0" borderId="1" xfId="0" applyNumberFormat="1" applyFont="1" applyBorder="1"/>
    <xf numFmtId="2" fontId="1" fillId="0" borderId="0" xfId="0" applyNumberFormat="1" applyFont="1" applyBorder="1"/>
    <xf numFmtId="0" fontId="0" fillId="0" borderId="1" xfId="0" applyBorder="1" applyAlignment="1">
      <alignment wrapText="1"/>
    </xf>
    <xf numFmtId="2" fontId="0" fillId="0" borderId="0" xfId="0" applyNumberFormat="1" applyFill="1" applyBorder="1"/>
    <xf numFmtId="2" fontId="0" fillId="0" borderId="0" xfId="0" applyNumberFormat="1" applyAlignment="1">
      <alignment horizontal="right"/>
    </xf>
    <xf numFmtId="164" fontId="0" fillId="0" borderId="0" xfId="0" applyNumberFormat="1" applyFill="1" applyBorder="1"/>
    <xf numFmtId="2" fontId="0" fillId="0" borderId="1" xfId="0" applyNumberFormat="1" applyBorder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/>
    <xf numFmtId="2" fontId="3" fillId="0" borderId="1" xfId="0" applyNumberFormat="1" applyFont="1" applyBorder="1"/>
    <xf numFmtId="0" fontId="3" fillId="0" borderId="0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2" fontId="3" fillId="0" borderId="0" xfId="0" applyNumberFormat="1" applyFont="1" applyBorder="1"/>
    <xf numFmtId="164" fontId="3" fillId="0" borderId="0" xfId="0" applyNumberFormat="1" applyFont="1" applyBorder="1"/>
    <xf numFmtId="0" fontId="2" fillId="0" borderId="0" xfId="0" applyFont="1" applyFill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2" fillId="0" borderId="0" xfId="0" applyNumberFormat="1" applyFont="1" applyFill="1" applyBorder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2" fillId="0" borderId="0" xfId="0" applyNumberFormat="1" applyFont="1"/>
    <xf numFmtId="0" fontId="0" fillId="0" borderId="1" xfId="0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4" sqref="H4"/>
    </sheetView>
  </sheetViews>
  <sheetFormatPr defaultRowHeight="14.4" x14ac:dyDescent="0.3"/>
  <cols>
    <col min="1" max="1" width="16.109375" customWidth="1"/>
    <col min="2" max="2" width="10.109375" customWidth="1"/>
    <col min="3" max="3" width="10.6640625" customWidth="1"/>
    <col min="4" max="4" width="5.88671875" customWidth="1"/>
    <col min="5" max="5" width="12.44140625" customWidth="1"/>
    <col min="6" max="6" width="8.5546875" customWidth="1"/>
    <col min="7" max="7" width="11.88671875" customWidth="1"/>
    <col min="8" max="8" width="13.33203125" customWidth="1"/>
    <col min="9" max="9" width="11.109375" customWidth="1"/>
    <col min="10" max="10" width="7.21875" customWidth="1"/>
    <col min="11" max="11" width="8.33203125" customWidth="1"/>
    <col min="12" max="12" width="12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15</v>
      </c>
      <c r="B7" s="64"/>
      <c r="C7" s="64"/>
      <c r="D7" s="64"/>
      <c r="E7" s="64"/>
      <c r="F7" s="64"/>
      <c r="G7" s="64"/>
    </row>
    <row r="9" spans="1:8" ht="31.2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3.8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ht="14.4" customHeight="1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12.6516</v>
      </c>
      <c r="F11" s="3">
        <v>20.83</v>
      </c>
      <c r="G11" s="23">
        <f>ROUND(E11*F11,3)</f>
        <v>263.53300000000002</v>
      </c>
      <c r="H11" s="23">
        <f>ROUND(G11/H16,2)</f>
        <v>0.02</v>
      </c>
    </row>
    <row r="12" spans="1:8" ht="14.4" customHeight="1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12.6516</v>
      </c>
      <c r="F12" s="3">
        <v>126.2</v>
      </c>
      <c r="G12" s="23">
        <f>ROUND(E12*F12,3)</f>
        <v>1596.6320000000001</v>
      </c>
      <c r="H12" s="23">
        <f>ROUND(G12/H16,2)</f>
        <v>0.14000000000000001</v>
      </c>
    </row>
    <row r="13" spans="1:8" ht="16.2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8649.2160000000003</v>
      </c>
      <c r="F13" s="3">
        <v>3.53</v>
      </c>
      <c r="G13" s="23">
        <f>ROUND(E13*F13,3)</f>
        <v>30531.732</v>
      </c>
      <c r="H13" s="23">
        <f>ROUND(G13/H16,2)</f>
        <v>2.6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32391.897000000001</v>
      </c>
      <c r="H14" s="24">
        <f>SUM(H11:H13)</f>
        <v>2.7600000000000002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11734.4</v>
      </c>
    </row>
    <row r="17" spans="1:9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2108.6</v>
      </c>
    </row>
    <row r="18" spans="1:9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3003.2</v>
      </c>
    </row>
    <row r="19" spans="1:9" x14ac:dyDescent="0.3">
      <c r="D19" s="11"/>
      <c r="E19" s="11"/>
      <c r="F19" s="11"/>
      <c r="G19" s="11"/>
      <c r="H19" s="11"/>
      <c r="I19" s="11"/>
    </row>
    <row r="21" spans="1:9" x14ac:dyDescent="0.3">
      <c r="A21" t="s">
        <v>48</v>
      </c>
      <c r="E21" t="s">
        <v>51</v>
      </c>
    </row>
    <row r="23" spans="1:9" x14ac:dyDescent="0.3">
      <c r="A23" t="s">
        <v>49</v>
      </c>
      <c r="E23" t="s">
        <v>50</v>
      </c>
    </row>
  </sheetData>
  <mergeCells count="10">
    <mergeCell ref="G9:H9"/>
    <mergeCell ref="A6:H6"/>
    <mergeCell ref="A7:G7"/>
    <mergeCell ref="C12:D12"/>
    <mergeCell ref="C13:D13"/>
    <mergeCell ref="A9:A10"/>
    <mergeCell ref="B9:B10"/>
    <mergeCell ref="C9:F9"/>
    <mergeCell ref="C10:D10"/>
    <mergeCell ref="C11:D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6.21875" customWidth="1"/>
    <col min="2" max="2" width="7.5546875" customWidth="1"/>
    <col min="3" max="3" width="7.44140625" customWidth="1"/>
    <col min="4" max="4" width="9.44140625" customWidth="1"/>
    <col min="5" max="5" width="11.88671875" customWidth="1"/>
    <col min="6" max="6" width="7.44140625" customWidth="1"/>
    <col min="7" max="7" width="12.6640625" customWidth="1"/>
    <col min="8" max="8" width="12.33203125" customWidth="1"/>
    <col min="9" max="9" width="9.77734375" customWidth="1"/>
    <col min="11" max="11" width="8.6640625" customWidth="1"/>
    <col min="12" max="12" width="9.33203125" customWidth="1"/>
    <col min="13" max="13" width="7" customWidth="1"/>
    <col min="14" max="14" width="8" customWidth="1"/>
    <col min="15" max="15" width="8.332031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16</v>
      </c>
      <c r="B7" s="64"/>
      <c r="C7" s="64"/>
      <c r="D7" s="64"/>
      <c r="E7" s="64"/>
      <c r="F7" s="64"/>
      <c r="G7" s="64"/>
    </row>
    <row r="9" spans="1:8" ht="43.2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8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71">
        <v>6.0000000000000001E-3</v>
      </c>
      <c r="D11" s="72"/>
      <c r="E11" s="10">
        <f>ROUND(C11*H17,4)</f>
        <v>10.6518</v>
      </c>
      <c r="F11" s="3">
        <v>20.83</v>
      </c>
      <c r="G11" s="23">
        <f>ROUND(E11*F11,3)</f>
        <v>221.87700000000001</v>
      </c>
      <c r="H11" s="23">
        <f>ROUND(G11/H16,3)</f>
        <v>2.1999999999999999E-2</v>
      </c>
    </row>
    <row r="12" spans="1:8" x14ac:dyDescent="0.3">
      <c r="A12" s="3" t="s">
        <v>1</v>
      </c>
      <c r="B12" s="4" t="s">
        <v>4</v>
      </c>
      <c r="C12" s="71">
        <v>6.0000000000000001E-3</v>
      </c>
      <c r="D12" s="72"/>
      <c r="E12" s="10">
        <f>ROUND(C12*H17,4)</f>
        <v>10.6518</v>
      </c>
      <c r="F12" s="3">
        <v>127.65</v>
      </c>
      <c r="G12" s="23">
        <f>ROUND(E12*F12,3)</f>
        <v>1359.702</v>
      </c>
      <c r="H12" s="23">
        <f>ROUND(G12/H16,3)</f>
        <v>0.13800000000000001</v>
      </c>
    </row>
    <row r="13" spans="1:8" ht="14.4" customHeight="1" x14ac:dyDescent="0.3">
      <c r="A13" s="25" t="s">
        <v>2</v>
      </c>
      <c r="B13" s="4" t="s">
        <v>5</v>
      </c>
      <c r="C13" s="73">
        <v>2.88</v>
      </c>
      <c r="D13" s="74"/>
      <c r="E13" s="10">
        <f>ROUND(C13*H18,4)</f>
        <v>7312.0320000000002</v>
      </c>
      <c r="F13" s="3">
        <v>3.53</v>
      </c>
      <c r="G13" s="23">
        <f>ROUND(E13*F13,3)</f>
        <v>25811.473000000002</v>
      </c>
      <c r="H13" s="23">
        <f>ROUND(G13/H16,3)</f>
        <v>2.6160000000000001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27393.052000000003</v>
      </c>
      <c r="H14" s="24">
        <f>SUM(H11:H13)</f>
        <v>2.7760000000000002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9868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1775.3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2538.9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4.5546875" customWidth="1"/>
    <col min="2" max="2" width="6.33203125" customWidth="1"/>
    <col min="3" max="3" width="7.88671875" customWidth="1"/>
    <col min="5" max="5" width="11.109375" customWidth="1"/>
    <col min="6" max="6" width="7.88671875" customWidth="1"/>
    <col min="7" max="7" width="13.109375" customWidth="1"/>
    <col min="8" max="8" width="12.33203125" customWidth="1"/>
    <col min="9" max="9" width="7.109375" customWidth="1"/>
    <col min="10" max="10" width="9.44140625" customWidth="1"/>
    <col min="11" max="11" width="7.109375" customWidth="1"/>
    <col min="12" max="12" width="10.44140625" customWidth="1"/>
    <col min="15" max="15" width="9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17</v>
      </c>
      <c r="B7" s="64"/>
      <c r="C7" s="64"/>
      <c r="D7" s="64"/>
      <c r="E7" s="64"/>
      <c r="F7" s="64"/>
      <c r="G7" s="64"/>
    </row>
    <row r="9" spans="1:8" ht="40.799999999999997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3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71">
        <v>7.0000000000000001E-3</v>
      </c>
      <c r="D11" s="72"/>
      <c r="E11" s="4">
        <f>ROUND(C11*H17,4)</f>
        <v>6.3140000000000001</v>
      </c>
      <c r="F11" s="4">
        <v>20.83</v>
      </c>
      <c r="G11" s="21">
        <f>ROUND(E11*F11,3)</f>
        <v>131.52099999999999</v>
      </c>
      <c r="H11" s="21">
        <f>ROUND(G11/H16,3)</f>
        <v>1.7000000000000001E-2</v>
      </c>
    </row>
    <row r="12" spans="1:8" x14ac:dyDescent="0.3">
      <c r="A12" s="3" t="s">
        <v>1</v>
      </c>
      <c r="B12" s="4" t="s">
        <v>4</v>
      </c>
      <c r="C12" s="71">
        <v>7.0000000000000001E-3</v>
      </c>
      <c r="D12" s="72"/>
      <c r="E12" s="4">
        <f>ROUND(C12*H17,4)</f>
        <v>6.3140000000000001</v>
      </c>
      <c r="F12" s="4">
        <v>121.14</v>
      </c>
      <c r="G12" s="21">
        <f>ROUND(E12*F12,3)</f>
        <v>764.87800000000004</v>
      </c>
      <c r="H12" s="21">
        <f>ROUND(G12/H16,3)</f>
        <v>0.1</v>
      </c>
    </row>
    <row r="13" spans="1:8" ht="15.6" customHeight="1" x14ac:dyDescent="0.3">
      <c r="A13" s="25" t="s">
        <v>2</v>
      </c>
      <c r="B13" s="4" t="s">
        <v>5</v>
      </c>
      <c r="C13" s="73">
        <v>0</v>
      </c>
      <c r="D13" s="74"/>
      <c r="E13" s="4">
        <f>ROUND(C13*H18,4)</f>
        <v>0</v>
      </c>
      <c r="F13" s="4">
        <v>5.04</v>
      </c>
      <c r="G13" s="21">
        <f>ROUND(E13*F13,3)</f>
        <v>0</v>
      </c>
      <c r="H13" s="21">
        <f>ROUND(G13/H16,3)</f>
        <v>0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896.399</v>
      </c>
      <c r="H14" s="56">
        <f>SUM(H11:H13)</f>
        <v>0.11700000000000001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6">
        <v>7616.99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7">
        <v>902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22">
        <v>1697.4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7.6640625" customWidth="1"/>
    <col min="2" max="2" width="7.77734375" customWidth="1"/>
    <col min="5" max="5" width="11.77734375" customWidth="1"/>
    <col min="7" max="7" width="12.33203125" customWidth="1"/>
    <col min="8" max="8" width="13" customWidth="1"/>
    <col min="9" max="9" width="7.88671875" customWidth="1"/>
    <col min="10" max="11" width="7.77734375" customWidth="1"/>
    <col min="12" max="12" width="10.88671875" customWidth="1"/>
    <col min="13" max="13" width="7.33203125" customWidth="1"/>
    <col min="14" max="14" width="8" customWidth="1"/>
    <col min="15" max="15" width="9.66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18</v>
      </c>
      <c r="B7" s="64"/>
      <c r="C7" s="64"/>
      <c r="D7" s="64"/>
      <c r="E7" s="64"/>
      <c r="F7" s="64"/>
      <c r="G7" s="64"/>
    </row>
    <row r="9" spans="1:8" ht="43.8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7.4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6.5778999999999996</v>
      </c>
      <c r="F11" s="3">
        <v>20.83</v>
      </c>
      <c r="G11" s="23">
        <f>ROUND(E11*F11,3)</f>
        <v>137.018</v>
      </c>
      <c r="H11" s="23">
        <f>ROUND(G11/H16,3)</f>
        <v>1.7999999999999999E-2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6.5778999999999996</v>
      </c>
      <c r="F12" s="3">
        <v>121.14</v>
      </c>
      <c r="G12" s="23">
        <f>ROUND(E12*F12,3)</f>
        <v>796.84699999999998</v>
      </c>
      <c r="H12" s="23">
        <f>ROUND(G12/H16,3)</f>
        <v>0.106</v>
      </c>
    </row>
    <row r="13" spans="1:8" ht="15" customHeight="1" x14ac:dyDescent="0.3">
      <c r="A13" s="25" t="s">
        <v>2</v>
      </c>
      <c r="B13" s="4" t="s">
        <v>5</v>
      </c>
      <c r="C13" s="66">
        <v>0</v>
      </c>
      <c r="D13" s="66"/>
      <c r="E13" s="10">
        <f>ROUND(C13*H18,4)</f>
        <v>0</v>
      </c>
      <c r="F13" s="3">
        <v>5.04</v>
      </c>
      <c r="G13" s="23">
        <f>ROUND(E13*F13,3)</f>
        <v>0</v>
      </c>
      <c r="H13" s="23">
        <f>ROUND(G13/H16,3)</f>
        <v>0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933.86500000000001</v>
      </c>
      <c r="H14" s="24">
        <f>SUM(H11:H13)</f>
        <v>0.124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7501.6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939.7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1736.6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6.44140625" customWidth="1"/>
    <col min="2" max="2" width="7.6640625" customWidth="1"/>
    <col min="5" max="5" width="11.21875" customWidth="1"/>
    <col min="7" max="7" width="12.109375" customWidth="1"/>
    <col min="8" max="8" width="13.21875" customWidth="1"/>
    <col min="10" max="10" width="8.109375" customWidth="1"/>
    <col min="11" max="11" width="8.21875" customWidth="1"/>
    <col min="13" max="13" width="6.6640625" customWidth="1"/>
    <col min="14" max="14" width="7.55468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19</v>
      </c>
      <c r="B7" s="64"/>
      <c r="C7" s="64"/>
      <c r="D7" s="64"/>
      <c r="E7" s="64"/>
      <c r="F7" s="64"/>
      <c r="G7" s="64"/>
    </row>
    <row r="9" spans="1:8" ht="30.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6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3.661</v>
      </c>
      <c r="F11" s="3">
        <v>20.83</v>
      </c>
      <c r="G11" s="23">
        <f>ROUND(E11*F11,3)</f>
        <v>76.259</v>
      </c>
      <c r="H11" s="23">
        <f>ROUND(G11/H16,3)</f>
        <v>0.03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3.661</v>
      </c>
      <c r="F12" s="3">
        <v>121.14</v>
      </c>
      <c r="G12" s="23">
        <f>ROUND(E12*F12,3)</f>
        <v>443.49400000000003</v>
      </c>
      <c r="H12" s="23">
        <f>ROUND(G12/H16,3)</f>
        <v>0.17199999999999999</v>
      </c>
    </row>
    <row r="13" spans="1:8" ht="16.2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2422.6559999999999</v>
      </c>
      <c r="F13" s="3">
        <v>3.53</v>
      </c>
      <c r="G13" s="23">
        <f>ROUND(E13*F13,3)</f>
        <v>8551.9760000000006</v>
      </c>
      <c r="H13" s="23">
        <f>ROUND(G13/H16,3)</f>
        <v>3.3159999999999998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9071.7290000000012</v>
      </c>
      <c r="H14" s="24">
        <f>SUM(H11:H13)</f>
        <v>3.5179999999999998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2579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523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841.2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6.6640625" customWidth="1"/>
    <col min="2" max="2" width="7.44140625" customWidth="1"/>
    <col min="5" max="5" width="11.44140625" customWidth="1"/>
    <col min="7" max="7" width="12.21875" customWidth="1"/>
    <col min="8" max="8" width="12.77734375" customWidth="1"/>
    <col min="9" max="9" width="7.109375" customWidth="1"/>
    <col min="10" max="10" width="8.33203125" customWidth="1"/>
    <col min="11" max="11" width="7.6640625" customWidth="1"/>
    <col min="12" max="12" width="9.5546875" customWidth="1"/>
    <col min="13" max="13" width="7.33203125" customWidth="1"/>
    <col min="14" max="14" width="8.33203125" customWidth="1"/>
    <col min="15" max="15" width="8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20</v>
      </c>
      <c r="B7" s="64"/>
      <c r="C7" s="64"/>
      <c r="D7" s="64"/>
      <c r="E7" s="64"/>
      <c r="F7" s="64"/>
      <c r="G7" s="64"/>
    </row>
    <row r="9" spans="1:8" ht="33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4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4.4218999999999999</v>
      </c>
      <c r="F11" s="3">
        <v>20.83</v>
      </c>
      <c r="G11" s="23">
        <f>ROUND(E11*F11,3)</f>
        <v>92.108000000000004</v>
      </c>
      <c r="H11" s="23">
        <f>ROUND(G11/H16,3)</f>
        <v>1.7999999999999999E-2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4.4218999999999999</v>
      </c>
      <c r="F12" s="3">
        <v>121.14</v>
      </c>
      <c r="G12" s="23">
        <f>ROUND(E12*F12,3)</f>
        <v>535.66899999999998</v>
      </c>
      <c r="H12" s="23">
        <f>ROUND(G12/H16,3)</f>
        <v>0.107</v>
      </c>
    </row>
    <row r="13" spans="1:8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3359.232</v>
      </c>
      <c r="F13" s="3">
        <v>5.04</v>
      </c>
      <c r="G13" s="23">
        <f>ROUND(E13*F13,3)</f>
        <v>16930.528999999999</v>
      </c>
      <c r="H13" s="23">
        <f>ROUND(G13/H16,3)</f>
        <v>3.383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17558.305999999997</v>
      </c>
      <c r="H14" s="24">
        <f>SUM(H11:H13)</f>
        <v>3.508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5004.3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0">
        <v>631.70000000000005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1166.4000000000001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2" max="2" width="7.5546875" customWidth="1"/>
    <col min="3" max="3" width="8.109375" customWidth="1"/>
    <col min="4" max="4" width="10" customWidth="1"/>
    <col min="5" max="5" width="11.109375" customWidth="1"/>
    <col min="6" max="6" width="7.77734375" customWidth="1"/>
    <col min="7" max="7" width="13.33203125" customWidth="1"/>
    <col min="8" max="8" width="14.44140625" customWidth="1"/>
    <col min="9" max="9" width="5.5546875" customWidth="1"/>
    <col min="10" max="10" width="8.109375" customWidth="1"/>
    <col min="11" max="11" width="8.88671875" customWidth="1"/>
    <col min="12" max="12" width="9.5546875" customWidth="1"/>
    <col min="13" max="13" width="7" customWidth="1"/>
    <col min="14" max="15" width="8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21</v>
      </c>
      <c r="B7" s="64"/>
      <c r="C7" s="64"/>
      <c r="D7" s="64"/>
      <c r="E7" s="64"/>
      <c r="F7" s="64"/>
      <c r="G7" s="64"/>
    </row>
    <row r="9" spans="1:8" ht="33.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7.4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12.9306</v>
      </c>
      <c r="F11" s="3">
        <v>20.83</v>
      </c>
      <c r="G11" s="23">
        <f>ROUND(E11*F11,3)</f>
        <v>269.34399999999999</v>
      </c>
      <c r="H11" s="23">
        <f>ROUND(G11/H16,3)</f>
        <v>2.3E-2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12.9306</v>
      </c>
      <c r="F12" s="3">
        <v>121.14</v>
      </c>
      <c r="G12" s="23">
        <f>ROUND(E12*F12,3)</f>
        <v>1566.413</v>
      </c>
      <c r="H12" s="23">
        <f>ROUND(G12/H16,3)</f>
        <v>0.13400000000000001</v>
      </c>
    </row>
    <row r="13" spans="1:8" ht="28.8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8663.3279999999995</v>
      </c>
      <c r="F13" s="3">
        <v>3.53</v>
      </c>
      <c r="G13" s="23">
        <f>ROUND(E13*F13,3)</f>
        <v>30581.547999999999</v>
      </c>
      <c r="H13" s="23">
        <f>ROUND(G13/H16,3)</f>
        <v>2.609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32417.305</v>
      </c>
      <c r="H14" s="24">
        <f>SUM(H11:H13)</f>
        <v>2.766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11723.2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2155.1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3008.1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7.33203125" customWidth="1"/>
    <col min="5" max="5" width="11.6640625" customWidth="1"/>
    <col min="6" max="6" width="7.5546875" customWidth="1"/>
    <col min="7" max="7" width="12.33203125" customWidth="1"/>
    <col min="8" max="8" width="13.21875" customWidth="1"/>
    <col min="9" max="9" width="7.109375" customWidth="1"/>
    <col min="10" max="10" width="8" customWidth="1"/>
    <col min="11" max="11" width="7.88671875" customWidth="1"/>
    <col min="13" max="13" width="7" customWidth="1"/>
    <col min="14" max="14" width="7.44140625" customWidth="1"/>
    <col min="15" max="15" width="8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22</v>
      </c>
      <c r="B7" s="64"/>
      <c r="C7" s="64"/>
      <c r="D7" s="64"/>
      <c r="E7" s="64"/>
      <c r="F7" s="64"/>
      <c r="G7" s="64"/>
    </row>
    <row r="9" spans="1:8" ht="31.2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8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2.2008000000000001</v>
      </c>
      <c r="F11" s="3">
        <v>20.83</v>
      </c>
      <c r="G11" s="23">
        <f>ROUND(E11*F11,3)</f>
        <v>45.843000000000004</v>
      </c>
      <c r="H11" s="23">
        <f>ROUND(G11/H16,3)</f>
        <v>1.7999999999999999E-2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2.2008000000000001</v>
      </c>
      <c r="F12" s="3">
        <v>121.14</v>
      </c>
      <c r="G12" s="23">
        <f>ROUND(E12*F12,3)</f>
        <v>266.60500000000002</v>
      </c>
      <c r="H12" s="23">
        <f>ROUND(G12/H16,3)</f>
        <v>0.106</v>
      </c>
    </row>
    <row r="13" spans="1:8" ht="13.2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1675.296</v>
      </c>
      <c r="F13" s="3">
        <v>5.04</v>
      </c>
      <c r="G13" s="23">
        <f>ROUND(E13*F13,3)</f>
        <v>8443.4920000000002</v>
      </c>
      <c r="H13" s="23">
        <f>ROUND(G13/H16,3)</f>
        <v>3.347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8755.94</v>
      </c>
      <c r="H14" s="24">
        <f>SUM(H11:H13)</f>
        <v>3.4710000000000001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2522.4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314.39999999999998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581.70000000000005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I20" sqref="I20"/>
    </sheetView>
  </sheetViews>
  <sheetFormatPr defaultRowHeight="14.4" x14ac:dyDescent="0.3"/>
  <cols>
    <col min="1" max="1" width="17" customWidth="1"/>
    <col min="2" max="2" width="7.88671875" customWidth="1"/>
    <col min="3" max="3" width="7.5546875" customWidth="1"/>
    <col min="4" max="4" width="9.44140625" customWidth="1"/>
    <col min="5" max="5" width="11.33203125" customWidth="1"/>
    <col min="6" max="6" width="7.6640625" customWidth="1"/>
    <col min="7" max="7" width="12.5546875" customWidth="1"/>
    <col min="8" max="8" width="12.109375" customWidth="1"/>
    <col min="9" max="9" width="6.88671875" customWidth="1"/>
    <col min="10" max="10" width="7.6640625" customWidth="1"/>
    <col min="11" max="11" width="9.109375" customWidth="1"/>
    <col min="12" max="12" width="9.44140625" customWidth="1"/>
    <col min="13" max="13" width="7.33203125" customWidth="1"/>
    <col min="14" max="14" width="8.44140625" customWidth="1"/>
    <col min="15" max="15" width="8.332031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23</v>
      </c>
      <c r="B7" s="64"/>
      <c r="C7" s="64"/>
      <c r="D7" s="64"/>
      <c r="E7" s="64"/>
      <c r="F7" s="64"/>
      <c r="G7" s="64"/>
    </row>
    <row r="9" spans="1:8" ht="29.4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7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10.672800000000001</v>
      </c>
      <c r="F11" s="3">
        <v>20.83</v>
      </c>
      <c r="G11" s="23">
        <f>ROUND(E11*F11,3)</f>
        <v>222.31399999999999</v>
      </c>
      <c r="H11" s="23">
        <f>ROUND(G11/H16,3)</f>
        <v>2.4E-2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10.672800000000001</v>
      </c>
      <c r="F12" s="3">
        <v>121.14</v>
      </c>
      <c r="G12" s="23">
        <f>ROUND(E12*F12,3)</f>
        <v>1292.903</v>
      </c>
      <c r="H12" s="23">
        <f>ROUND(G12/H16,3)</f>
        <v>0.14000000000000001</v>
      </c>
    </row>
    <row r="13" spans="1:8" ht="16.2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8950.7520000000004</v>
      </c>
      <c r="F13" s="3">
        <v>3.53</v>
      </c>
      <c r="G13" s="23">
        <f>ROUND(E13*F13,3)</f>
        <v>31596.154999999999</v>
      </c>
      <c r="H13" s="23">
        <f>ROUND(G13/H16,3)</f>
        <v>3.423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33111.371999999996</v>
      </c>
      <c r="H14" s="24">
        <f>SUM(H11:H13)</f>
        <v>3.5870000000000002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9231.7000000000007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1778.8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3107.9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7.77734375" customWidth="1"/>
    <col min="2" max="2" width="7" customWidth="1"/>
    <col min="3" max="3" width="7.44140625" customWidth="1"/>
    <col min="5" max="5" width="10.77734375" customWidth="1"/>
    <col min="6" max="6" width="7.6640625" customWidth="1"/>
    <col min="7" max="8" width="12.21875" customWidth="1"/>
    <col min="9" max="9" width="6.77734375" customWidth="1"/>
    <col min="10" max="10" width="8.44140625" customWidth="1"/>
    <col min="11" max="11" width="7.21875" customWidth="1"/>
    <col min="12" max="12" width="9.33203125" customWidth="1"/>
    <col min="13" max="13" width="7.33203125" customWidth="1"/>
    <col min="14" max="14" width="8.109375" customWidth="1"/>
    <col min="15" max="15" width="9.218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24</v>
      </c>
      <c r="B7" s="64"/>
      <c r="C7" s="64"/>
      <c r="D7" s="64"/>
      <c r="E7" s="64"/>
      <c r="F7" s="64"/>
      <c r="G7" s="64"/>
    </row>
    <row r="9" spans="1:8" ht="30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4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6.5884</v>
      </c>
      <c r="F11" s="3">
        <v>20.83</v>
      </c>
      <c r="G11" s="23">
        <f>ROUND(E11*F11,3)</f>
        <v>137.23599999999999</v>
      </c>
      <c r="H11" s="23">
        <f>ROUND(G11/H16,3)</f>
        <v>1.7999999999999999E-2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6.5884</v>
      </c>
      <c r="F12" s="3">
        <v>121.14</v>
      </c>
      <c r="G12" s="23">
        <f>ROUND(E12*F12,3)</f>
        <v>798.11900000000003</v>
      </c>
      <c r="H12" s="23">
        <f>ROUND(G12/H16,3)</f>
        <v>0.106</v>
      </c>
    </row>
    <row r="13" spans="1:8" ht="15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5014.3680000000004</v>
      </c>
      <c r="F13" s="3">
        <v>5.04</v>
      </c>
      <c r="G13" s="23">
        <f>ROUND(E13*F13,3)</f>
        <v>25272.415000000001</v>
      </c>
      <c r="H13" s="23">
        <f>ROUND(G13/H16,3)</f>
        <v>3.3660000000000001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26207.77</v>
      </c>
      <c r="H14" s="24">
        <f>SUM(H11:H13)</f>
        <v>3.49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7508.3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941.2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1741.1</v>
      </c>
    </row>
    <row r="19" spans="1:8" x14ac:dyDescent="0.3">
      <c r="H19" s="22"/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6" customWidth="1"/>
    <col min="2" max="2" width="6.88671875" customWidth="1"/>
    <col min="3" max="3" width="7.44140625" customWidth="1"/>
    <col min="5" max="5" width="10.6640625" customWidth="1"/>
    <col min="6" max="6" width="7.5546875" customWidth="1"/>
    <col min="7" max="7" width="12.6640625" customWidth="1"/>
    <col min="8" max="8" width="12.44140625" customWidth="1"/>
    <col min="9" max="9" width="5.6640625" customWidth="1"/>
    <col min="10" max="10" width="6.44140625" customWidth="1"/>
    <col min="12" max="12" width="10.21875" customWidth="1"/>
    <col min="13" max="13" width="7.6640625" customWidth="1"/>
    <col min="14" max="14" width="7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25</v>
      </c>
      <c r="B7" s="64"/>
      <c r="C7" s="64"/>
      <c r="D7" s="64"/>
      <c r="E7" s="64"/>
      <c r="F7" s="64"/>
      <c r="G7" s="64"/>
    </row>
    <row r="9" spans="1:8" ht="35.4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7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4.3098000000000001</v>
      </c>
      <c r="F11" s="3">
        <v>20.83</v>
      </c>
      <c r="G11" s="23">
        <f>ROUND(E11*F11,3)</f>
        <v>89.772999999999996</v>
      </c>
      <c r="H11" s="23">
        <f>ROUND(G11/H16,3)</f>
        <v>2.5000000000000001E-2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4.3098000000000001</v>
      </c>
      <c r="F12" s="3">
        <v>121.14</v>
      </c>
      <c r="G12" s="23">
        <f>ROUND(E12*F12,3)</f>
        <v>522.08900000000006</v>
      </c>
      <c r="H12" s="23">
        <f>ROUND(G12/H16,3)</f>
        <v>0.14299999999999999</v>
      </c>
    </row>
    <row r="13" spans="1:8" ht="13.8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2983.3919999999998</v>
      </c>
      <c r="F13" s="3">
        <v>3.53</v>
      </c>
      <c r="G13" s="23">
        <f>ROUND(E13*F13,3)</f>
        <v>10531.374</v>
      </c>
      <c r="H13" s="23">
        <f>ROUND(G13/H16,3)</f>
        <v>2.875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11143.236000000001</v>
      </c>
      <c r="H14" s="24">
        <f>SUM(H11:H13)</f>
        <v>3.0430000000000001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3662.7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718.3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1035.9000000000001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6.5546875" customWidth="1"/>
    <col min="2" max="2" width="6.6640625" customWidth="1"/>
    <col min="3" max="3" width="7.44140625" customWidth="1"/>
    <col min="4" max="4" width="8.44140625" customWidth="1"/>
    <col min="5" max="5" width="10.88671875" customWidth="1"/>
    <col min="6" max="6" width="7.44140625" customWidth="1"/>
    <col min="7" max="7" width="13.77734375" customWidth="1"/>
    <col min="8" max="8" width="12.6640625" customWidth="1"/>
    <col min="9" max="9" width="6.88671875" customWidth="1"/>
    <col min="10" max="10" width="8.44140625" customWidth="1"/>
    <col min="11" max="11" width="7" customWidth="1"/>
    <col min="12" max="12" width="9.6640625" customWidth="1"/>
    <col min="13" max="13" width="7.33203125" customWidth="1"/>
    <col min="14" max="14" width="8.5546875" customWidth="1"/>
    <col min="15" max="15" width="9.332031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26</v>
      </c>
      <c r="B7" s="64"/>
      <c r="C7" s="64"/>
      <c r="D7" s="64"/>
      <c r="E7" s="64"/>
      <c r="F7" s="64"/>
      <c r="G7" s="64"/>
    </row>
    <row r="9" spans="1:8" ht="30.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3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6.6458000000000004</v>
      </c>
      <c r="F11" s="3">
        <v>20.83</v>
      </c>
      <c r="G11" s="23">
        <f>ROUND(E11*F11,3)</f>
        <v>138.43199999999999</v>
      </c>
      <c r="H11" s="23">
        <f>ROUND(G11/H16,3)</f>
        <v>1.7999999999999999E-2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6.6458000000000004</v>
      </c>
      <c r="F12" s="3">
        <v>127.97</v>
      </c>
      <c r="G12" s="23">
        <f>ROUND(E12*F12,3)</f>
        <v>850.46299999999997</v>
      </c>
      <c r="H12" s="23">
        <f>ROUND(G12/H16,3)</f>
        <v>0.113</v>
      </c>
    </row>
    <row r="13" spans="1:8" ht="16.2" customHeight="1" x14ac:dyDescent="0.3">
      <c r="A13" s="25" t="s">
        <v>2</v>
      </c>
      <c r="B13" s="4" t="s">
        <v>5</v>
      </c>
      <c r="C13" s="66">
        <v>0</v>
      </c>
      <c r="D13" s="66"/>
      <c r="E13" s="10">
        <f>ROUND(C13*H18,4)</f>
        <v>0</v>
      </c>
      <c r="F13" s="3">
        <v>5.04</v>
      </c>
      <c r="G13" s="23">
        <f>ROUND(E13*F13,3)</f>
        <v>0</v>
      </c>
      <c r="H13" s="23">
        <f>ROUND(G13/H16,3)</f>
        <v>0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988.89499999999998</v>
      </c>
      <c r="H14" s="24">
        <f>SUM(H11:H13)</f>
        <v>0.13100000000000001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7529.2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949.4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1745.4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.109375" customWidth="1"/>
    <col min="2" max="2" width="7.33203125" customWidth="1"/>
    <col min="3" max="3" width="7.6640625" customWidth="1"/>
    <col min="5" max="5" width="12.109375" customWidth="1"/>
    <col min="6" max="6" width="7.44140625" customWidth="1"/>
    <col min="7" max="7" width="12.6640625" customWidth="1"/>
    <col min="8" max="8" width="11.88671875" customWidth="1"/>
    <col min="9" max="9" width="6.44140625" customWidth="1"/>
    <col min="10" max="10" width="8.5546875" customWidth="1"/>
    <col min="11" max="11" width="8.44140625" customWidth="1"/>
    <col min="12" max="12" width="9.33203125" customWidth="1"/>
    <col min="13" max="13" width="6.88671875" customWidth="1"/>
    <col min="14" max="14" width="7.5546875" customWidth="1"/>
    <col min="15" max="15" width="8.218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27</v>
      </c>
      <c r="B7" s="64"/>
      <c r="C7" s="64"/>
      <c r="D7" s="64"/>
      <c r="E7" s="64"/>
      <c r="F7" s="64"/>
      <c r="G7" s="64"/>
    </row>
    <row r="9" spans="1:8" ht="29.4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7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29">
        <f>ROUND(C11*H17,4)</f>
        <v>6.4074</v>
      </c>
      <c r="F11" s="3">
        <v>20.83</v>
      </c>
      <c r="G11" s="23">
        <f>ROUND(E11*F11,3)</f>
        <v>133.46600000000001</v>
      </c>
      <c r="H11" s="23">
        <f>ROUND(G11/H16,3)</f>
        <v>2.4E-2</v>
      </c>
    </row>
    <row r="12" spans="1:8" x14ac:dyDescent="0.3">
      <c r="A12" s="3" t="s">
        <v>1</v>
      </c>
      <c r="B12" s="4"/>
      <c r="C12" s="65">
        <v>6.0000000000000001E-3</v>
      </c>
      <c r="D12" s="65"/>
      <c r="E12" s="29">
        <f>ROUND(C12*H17,4)</f>
        <v>6.4074</v>
      </c>
      <c r="F12" s="3">
        <v>127.97</v>
      </c>
      <c r="G12" s="23">
        <f>ROUND(E12*F12,3)</f>
        <v>819.95500000000004</v>
      </c>
      <c r="H12" s="23">
        <f>ROUND(G12/H16,3)</f>
        <v>0.14799999999999999</v>
      </c>
    </row>
    <row r="13" spans="1:8" ht="13.8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4265.28</v>
      </c>
      <c r="F13" s="3">
        <v>3.53</v>
      </c>
      <c r="G13" s="23">
        <f>ROUND(E13*F13,3)</f>
        <v>15056.438</v>
      </c>
      <c r="H13" s="23">
        <f>ROUND(G13/H16,3)</f>
        <v>2.7090000000000001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16009.859</v>
      </c>
      <c r="H14" s="24">
        <f>SUM(H11:H13)</f>
        <v>2.8810000000000002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5558.5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1067.9000000000001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1481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5.109375" customWidth="1"/>
    <col min="2" max="2" width="7.44140625" customWidth="1"/>
    <col min="3" max="3" width="7.6640625" customWidth="1"/>
    <col min="4" max="4" width="9.88671875" customWidth="1"/>
    <col min="5" max="5" width="9.33203125" customWidth="1"/>
    <col min="6" max="6" width="9.88671875" customWidth="1"/>
    <col min="7" max="7" width="12.5546875" customWidth="1"/>
    <col min="8" max="8" width="12.44140625" customWidth="1"/>
    <col min="9" max="9" width="6.88671875" customWidth="1"/>
    <col min="11" max="11" width="8.21875" customWidth="1"/>
    <col min="12" max="12" width="9.21875" customWidth="1"/>
    <col min="13" max="13" width="7.21875" customWidth="1"/>
    <col min="14" max="14" width="8.1093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28</v>
      </c>
      <c r="B7" s="64"/>
      <c r="C7" s="64"/>
      <c r="D7" s="64"/>
      <c r="E7" s="64"/>
      <c r="F7" s="64"/>
      <c r="G7" s="64"/>
    </row>
    <row r="9" spans="1:8" ht="28.8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7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12.7866</v>
      </c>
      <c r="F11" s="3">
        <v>20.83</v>
      </c>
      <c r="G11" s="23">
        <f>ROUND(E11*F11,3)</f>
        <v>266.34500000000003</v>
      </c>
      <c r="H11" s="23">
        <f>ROUND(G11/H16,3)</f>
        <v>2.4E-2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12.7866</v>
      </c>
      <c r="F12" s="3">
        <v>127.97</v>
      </c>
      <c r="G12" s="23">
        <f>ROUND(E12*F12,3)</f>
        <v>1636.3009999999999</v>
      </c>
      <c r="H12" s="23">
        <f>ROUND(G12/H16,3)</f>
        <v>0.14699999999999999</v>
      </c>
    </row>
    <row r="13" spans="1:8" ht="13.2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10860.768</v>
      </c>
      <c r="F13" s="3">
        <v>3.53</v>
      </c>
      <c r="G13" s="23">
        <f>ROUND(E13*F13,3)</f>
        <v>38338.510999999999</v>
      </c>
      <c r="H13" s="23">
        <f>ROUND(G13/H16,3)</f>
        <v>3.4380000000000002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40241.156999999999</v>
      </c>
      <c r="H14" s="24">
        <f>SUM(H11:H13)</f>
        <v>3.609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11151.8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2131.1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3771.1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4.5546875" customWidth="1"/>
    <col min="2" max="3" width="7.5546875" customWidth="1"/>
    <col min="4" max="4" width="9.5546875" customWidth="1"/>
    <col min="5" max="5" width="9.44140625" customWidth="1"/>
    <col min="6" max="6" width="7.44140625" customWidth="1"/>
    <col min="7" max="7" width="11.5546875" customWidth="1"/>
    <col min="8" max="8" width="13.44140625" customWidth="1"/>
    <col min="9" max="9" width="7.109375" customWidth="1"/>
    <col min="11" max="11" width="8.21875" customWidth="1"/>
    <col min="12" max="12" width="9.5546875" customWidth="1"/>
    <col min="13" max="13" width="7" customWidth="1"/>
    <col min="14" max="14" width="8.109375" customWidth="1"/>
    <col min="15" max="15" width="9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29</v>
      </c>
      <c r="B7" s="64"/>
      <c r="C7" s="64"/>
      <c r="D7" s="64"/>
      <c r="E7" s="64"/>
      <c r="F7" s="64"/>
      <c r="G7" s="64"/>
    </row>
    <row r="9" spans="1:8" ht="30.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7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12.6198</v>
      </c>
      <c r="F11" s="3">
        <v>20.83</v>
      </c>
      <c r="G11" s="23">
        <f>ROUND(E11*F11,3)</f>
        <v>262.87</v>
      </c>
      <c r="H11" s="23">
        <f>ROUND(G11/H16,3)</f>
        <v>2.5000000000000001E-2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12.6198</v>
      </c>
      <c r="F12" s="3">
        <v>127.97</v>
      </c>
      <c r="G12" s="23">
        <f>ROUND(E12*F12,3)</f>
        <v>1614.9559999999999</v>
      </c>
      <c r="H12" s="23">
        <f>ROUND(G12/H16,3)</f>
        <v>0.153</v>
      </c>
    </row>
    <row r="13" spans="1:8" ht="15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10545.407999999999</v>
      </c>
      <c r="F13" s="3">
        <v>3.53</v>
      </c>
      <c r="G13" s="23">
        <f>ROUND(E13*F13,3)</f>
        <v>37225.29</v>
      </c>
      <c r="H13" s="23">
        <f>ROUND(G13/H16,3)</f>
        <v>3.53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39103.116000000002</v>
      </c>
      <c r="H14" s="24">
        <f>SUM(H11:H13)</f>
        <v>3.7079999999999997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10546.6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2103.3000000000002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3661.6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.88671875" customWidth="1"/>
    <col min="2" max="2" width="6.44140625" customWidth="1"/>
    <col min="3" max="3" width="7.109375" customWidth="1"/>
    <col min="4" max="4" width="7.44140625" customWidth="1"/>
    <col min="5" max="5" width="11.77734375" customWidth="1"/>
    <col min="6" max="6" width="7.109375" customWidth="1"/>
    <col min="7" max="7" width="12.6640625" customWidth="1"/>
    <col min="8" max="8" width="12.21875" customWidth="1"/>
    <col min="9" max="9" width="6.77734375" customWidth="1"/>
    <col min="11" max="11" width="7.44140625" customWidth="1"/>
    <col min="13" max="13" width="6.88671875" customWidth="1"/>
    <col min="14" max="14" width="6.55468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30</v>
      </c>
      <c r="B7" s="64"/>
      <c r="C7" s="64"/>
      <c r="D7" s="64"/>
      <c r="E7" s="64"/>
      <c r="F7" s="64"/>
      <c r="G7" s="64"/>
    </row>
    <row r="9" spans="1:8" ht="31.8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5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0.65939999999999999</v>
      </c>
      <c r="F11" s="3">
        <v>20.83</v>
      </c>
      <c r="G11" s="23">
        <f>ROUND(E11*F11,3)</f>
        <v>13.734999999999999</v>
      </c>
      <c r="H11" s="23">
        <f>ROUND(G11/H16,3)</f>
        <v>2.5000000000000001E-2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0.65939999999999999</v>
      </c>
      <c r="F12" s="3">
        <v>127.97</v>
      </c>
      <c r="G12" s="23">
        <f>ROUND(E12*F12,3)</f>
        <v>84.382999999999996</v>
      </c>
      <c r="H12" s="23">
        <f>ROUND(G12/H16,3)</f>
        <v>0.153</v>
      </c>
    </row>
    <row r="13" spans="1:8" ht="16.2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551.23199999999997</v>
      </c>
      <c r="F13" s="3">
        <v>3.53</v>
      </c>
      <c r="G13" s="23">
        <f>ROUND(E13*F13,3)</f>
        <v>1945.8489999999999</v>
      </c>
      <c r="H13" s="23">
        <f>ROUND(G13/H16,3)</f>
        <v>3.5310000000000001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2043.9669999999999</v>
      </c>
      <c r="H14" s="24">
        <f>SUM(H11:H13)</f>
        <v>3.7090000000000001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6">
        <v>551.1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7">
        <v>109.9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22">
        <v>191.4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5.21875" customWidth="1"/>
    <col min="2" max="2" width="6.88671875" customWidth="1"/>
    <col min="3" max="3" width="7.44140625" customWidth="1"/>
    <col min="4" max="4" width="7.21875" customWidth="1"/>
    <col min="5" max="5" width="11.33203125" customWidth="1"/>
    <col min="6" max="6" width="7.77734375" customWidth="1"/>
    <col min="7" max="7" width="13.5546875" customWidth="1"/>
    <col min="8" max="8" width="12.33203125" customWidth="1"/>
    <col min="9" max="9" width="9" customWidth="1"/>
    <col min="11" max="11" width="7.6640625" customWidth="1"/>
    <col min="12" max="12" width="9.5546875" customWidth="1"/>
    <col min="13" max="13" width="7.109375" customWidth="1"/>
    <col min="14" max="14" width="8" customWidth="1"/>
    <col min="15" max="15" width="9.109375" bestFit="1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31</v>
      </c>
      <c r="B7" s="64"/>
      <c r="C7" s="64"/>
      <c r="D7" s="64"/>
      <c r="E7" s="64"/>
      <c r="F7" s="64"/>
      <c r="G7" s="64"/>
    </row>
    <row r="9" spans="1:8" ht="31.8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72" customHeight="1" x14ac:dyDescent="0.3">
      <c r="A10" s="67"/>
      <c r="B10" s="67"/>
      <c r="C10" s="68" t="s">
        <v>3</v>
      </c>
      <c r="D10" s="70"/>
      <c r="E10" s="57" t="s">
        <v>45</v>
      </c>
      <c r="F10" s="4" t="s">
        <v>9</v>
      </c>
      <c r="G10" s="55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6.4238999999999997</v>
      </c>
      <c r="F11" s="3">
        <v>20.83</v>
      </c>
      <c r="G11" s="23">
        <f>ROUND(E11*F11,3)</f>
        <v>133.81</v>
      </c>
      <c r="H11" s="23">
        <f>ROUND(G11/H16,3)</f>
        <v>1.7999999999999999E-2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6.4238999999999997</v>
      </c>
      <c r="F12" s="60">
        <v>134.66999999999999</v>
      </c>
      <c r="G12" s="23">
        <f>ROUND(E12*F12,3)</f>
        <v>865.10699999999997</v>
      </c>
      <c r="H12" s="23">
        <f>ROUND(G12/H16,3)</f>
        <v>0.114</v>
      </c>
    </row>
    <row r="13" spans="1:8" ht="15.6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5156.3519999999999</v>
      </c>
      <c r="F13" s="3">
        <v>5.04</v>
      </c>
      <c r="G13" s="23">
        <f>ROUND(E13*F13,3)</f>
        <v>25988.013999999999</v>
      </c>
      <c r="H13" s="23">
        <f>ROUND(G13/H16,3)</f>
        <v>3.4180000000000001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26986.931</v>
      </c>
      <c r="H14" s="24">
        <f>SUM(H11:H13)</f>
        <v>3.5500000000000003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5">
        <v>7603.1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0">
        <v>917.7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1790.4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6.5546875" customWidth="1"/>
    <col min="2" max="2" width="6.33203125" customWidth="1"/>
    <col min="3" max="3" width="7.5546875" customWidth="1"/>
    <col min="5" max="5" width="11.5546875" customWidth="1"/>
    <col min="6" max="6" width="9.88671875" customWidth="1"/>
    <col min="7" max="7" width="13" customWidth="1"/>
    <col min="8" max="8" width="12.5546875" customWidth="1"/>
    <col min="9" max="9" width="7" customWidth="1"/>
    <col min="11" max="11" width="7.33203125" customWidth="1"/>
    <col min="12" max="12" width="10.33203125" customWidth="1"/>
    <col min="13" max="13" width="7" customWidth="1"/>
    <col min="14" max="14" width="8.33203125" customWidth="1"/>
    <col min="15" max="15" width="9.886718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32</v>
      </c>
      <c r="B7" s="64"/>
      <c r="C7" s="64"/>
      <c r="D7" s="64"/>
      <c r="E7" s="64"/>
      <c r="F7" s="64"/>
      <c r="G7" s="64"/>
    </row>
    <row r="9" spans="1:8" ht="37.200000000000003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8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6.9432999999999998</v>
      </c>
      <c r="F11" s="3">
        <v>20.83</v>
      </c>
      <c r="G11" s="23">
        <f>ROUND(E11*F11,3)</f>
        <v>144.62899999999999</v>
      </c>
      <c r="H11" s="23">
        <f>ROUND(G11/H16,3)</f>
        <v>1.9E-2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6.9432999999999998</v>
      </c>
      <c r="F12" s="3">
        <v>127.97</v>
      </c>
      <c r="G12" s="23">
        <f>ROUND(E12*F12,3)</f>
        <v>888.53399999999999</v>
      </c>
      <c r="H12" s="23">
        <f>ROUND(G12/H16,3)</f>
        <v>0.11799999999999999</v>
      </c>
    </row>
    <row r="13" spans="1:8" ht="15" customHeight="1" x14ac:dyDescent="0.3">
      <c r="A13" s="25" t="s">
        <v>2</v>
      </c>
      <c r="B13" s="4" t="s">
        <v>5</v>
      </c>
      <c r="C13" s="66">
        <v>0</v>
      </c>
      <c r="D13" s="66"/>
      <c r="E13" s="10">
        <f>ROUND(C13*H18,4)</f>
        <v>0</v>
      </c>
      <c r="F13" s="3">
        <v>5.04</v>
      </c>
      <c r="G13" s="23">
        <f>ROUND(E13*F13,3)</f>
        <v>0</v>
      </c>
      <c r="H13" s="23">
        <f>ROUND(G13/H16,3)</f>
        <v>0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1033.163</v>
      </c>
      <c r="H14" s="24">
        <f>SUM(H11:H13)</f>
        <v>0.13699999999999998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7546.4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991.9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1788.8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J4" sqref="J4"/>
    </sheetView>
  </sheetViews>
  <sheetFormatPr defaultRowHeight="14.4" x14ac:dyDescent="0.3"/>
  <cols>
    <col min="1" max="1" width="15.88671875" customWidth="1"/>
    <col min="2" max="3" width="7.33203125" customWidth="1"/>
    <col min="4" max="4" width="9.33203125" customWidth="1"/>
    <col min="5" max="5" width="12.6640625" customWidth="1"/>
    <col min="6" max="6" width="8.44140625" customWidth="1"/>
    <col min="7" max="7" width="14.109375" customWidth="1"/>
    <col min="8" max="8" width="12.21875" customWidth="1"/>
    <col min="9" max="9" width="6.33203125" customWidth="1"/>
    <col min="10" max="10" width="9.6640625" customWidth="1"/>
    <col min="11" max="11" width="8.21875" customWidth="1"/>
    <col min="12" max="12" width="9.44140625" customWidth="1"/>
    <col min="13" max="13" width="7.33203125" customWidth="1"/>
    <col min="14" max="15" width="8.44140625" customWidth="1"/>
  </cols>
  <sheetData>
    <row r="1" spans="1:15" x14ac:dyDescent="0.3">
      <c r="G1" t="s">
        <v>52</v>
      </c>
    </row>
    <row r="2" spans="1:15" x14ac:dyDescent="0.3">
      <c r="G2" t="s">
        <v>53</v>
      </c>
    </row>
    <row r="3" spans="1:15" x14ac:dyDescent="0.3">
      <c r="H3" t="s">
        <v>54</v>
      </c>
    </row>
    <row r="5" spans="1:15" x14ac:dyDescent="0.3">
      <c r="A5" s="30"/>
      <c r="B5" s="30"/>
      <c r="C5" s="30"/>
      <c r="D5" s="30"/>
      <c r="E5" s="30"/>
      <c r="F5" s="30"/>
      <c r="I5" s="30"/>
      <c r="J5" s="30"/>
      <c r="K5" s="30"/>
      <c r="L5" s="30"/>
      <c r="M5" s="30"/>
      <c r="N5" s="30"/>
      <c r="O5" s="30"/>
    </row>
    <row r="6" spans="1:15" x14ac:dyDescent="0.3">
      <c r="A6" s="64" t="s">
        <v>14</v>
      </c>
      <c r="B6" s="64"/>
      <c r="C6" s="64"/>
      <c r="D6" s="64"/>
      <c r="E6" s="64"/>
      <c r="F6" s="64"/>
      <c r="G6" s="64"/>
      <c r="H6" s="64"/>
      <c r="I6" s="30"/>
      <c r="J6" s="30"/>
      <c r="K6" s="30"/>
      <c r="L6" s="30"/>
      <c r="M6" s="30"/>
      <c r="N6" s="30"/>
      <c r="O6" s="30"/>
    </row>
    <row r="7" spans="1:15" x14ac:dyDescent="0.3">
      <c r="A7" s="64" t="s">
        <v>33</v>
      </c>
      <c r="B7" s="64"/>
      <c r="C7" s="64"/>
      <c r="D7" s="64"/>
      <c r="E7" s="64"/>
      <c r="F7" s="64"/>
      <c r="G7" s="64"/>
      <c r="I7" s="30"/>
      <c r="J7" s="30"/>
      <c r="K7" s="30"/>
      <c r="L7" s="30"/>
      <c r="M7" s="30"/>
      <c r="N7" s="30"/>
      <c r="O7" s="30"/>
    </row>
    <row r="8" spans="1:15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33.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  <c r="I9" s="30"/>
      <c r="J9" s="30"/>
      <c r="K9" s="30"/>
      <c r="L9" s="30"/>
      <c r="M9" s="30"/>
      <c r="N9" s="30"/>
      <c r="O9" s="30"/>
    </row>
    <row r="10" spans="1:15" ht="50.4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  <c r="I10" s="30"/>
      <c r="J10" s="30"/>
      <c r="K10" s="30"/>
      <c r="L10" s="30"/>
      <c r="M10" s="30"/>
      <c r="N10" s="30"/>
      <c r="O10" s="30"/>
    </row>
    <row r="11" spans="1:15" x14ac:dyDescent="0.3">
      <c r="A11" s="32" t="s">
        <v>6</v>
      </c>
      <c r="B11" s="31" t="s">
        <v>4</v>
      </c>
      <c r="C11" s="75">
        <v>6.0000000000000001E-3</v>
      </c>
      <c r="D11" s="75"/>
      <c r="E11" s="33">
        <f>ROUND(C11*H17,4)</f>
        <v>26.331299999999999</v>
      </c>
      <c r="F11" s="32">
        <v>20.83</v>
      </c>
      <c r="G11" s="34">
        <f>ROUND(E11*F11,3)</f>
        <v>548.48099999999999</v>
      </c>
      <c r="H11" s="34">
        <f>ROUND(G11/H16,3)</f>
        <v>2.3E-2</v>
      </c>
      <c r="I11" s="30"/>
      <c r="J11" s="30"/>
      <c r="K11" s="30"/>
      <c r="L11" s="30"/>
      <c r="M11" s="30"/>
      <c r="N11" s="30"/>
      <c r="O11" s="30"/>
    </row>
    <row r="12" spans="1:15" x14ac:dyDescent="0.3">
      <c r="A12" s="32" t="s">
        <v>1</v>
      </c>
      <c r="B12" s="31" t="s">
        <v>4</v>
      </c>
      <c r="C12" s="75">
        <v>6.0000000000000001E-3</v>
      </c>
      <c r="D12" s="75"/>
      <c r="E12" s="33">
        <f>ROUND(C12*H17,4)</f>
        <v>26.331299999999999</v>
      </c>
      <c r="F12" s="32">
        <v>127.97</v>
      </c>
      <c r="G12" s="34">
        <f>ROUND(E12*F12,3)</f>
        <v>3369.616</v>
      </c>
      <c r="H12" s="34">
        <f>ROUND(G12/H16,3)</f>
        <v>0.14299999999999999</v>
      </c>
      <c r="I12" s="30"/>
      <c r="J12" s="30"/>
      <c r="K12" s="30"/>
      <c r="L12" s="30"/>
      <c r="M12" s="30"/>
      <c r="N12" s="30"/>
      <c r="O12" s="30"/>
    </row>
    <row r="13" spans="1:15" ht="14.4" customHeight="1" x14ac:dyDescent="0.3">
      <c r="A13" s="36" t="s">
        <v>2</v>
      </c>
      <c r="B13" s="31" t="s">
        <v>5</v>
      </c>
      <c r="C13" s="76">
        <v>2.88</v>
      </c>
      <c r="D13" s="76"/>
      <c r="E13" s="33">
        <f>ROUND(C13*H18,4)</f>
        <v>17504.784</v>
      </c>
      <c r="F13" s="32">
        <v>3.53</v>
      </c>
      <c r="G13" s="34">
        <f>ROUND(E13*F13,3)</f>
        <v>61791.887999999999</v>
      </c>
      <c r="H13" s="34">
        <f>ROUND(G13/H16,3)</f>
        <v>2.6280000000000001</v>
      </c>
      <c r="I13" s="30"/>
      <c r="J13" s="30"/>
      <c r="K13" s="30"/>
      <c r="L13" s="30"/>
      <c r="M13" s="30"/>
      <c r="N13" s="30"/>
      <c r="O13" s="30"/>
    </row>
    <row r="14" spans="1:15" x14ac:dyDescent="0.3">
      <c r="A14" s="37"/>
      <c r="B14" s="38"/>
      <c r="C14" s="39"/>
      <c r="D14" s="39"/>
      <c r="E14" s="40"/>
      <c r="F14" s="37"/>
      <c r="G14" s="41">
        <f>SUM(G11:G13)</f>
        <v>65709.985000000001</v>
      </c>
      <c r="H14" s="41">
        <f>SUM(H11:H13)</f>
        <v>2.794</v>
      </c>
      <c r="I14" s="30"/>
      <c r="J14" s="30"/>
      <c r="K14" s="30"/>
      <c r="L14" s="30"/>
      <c r="M14" s="30"/>
      <c r="N14" s="30"/>
      <c r="O14" s="30"/>
    </row>
    <row r="15" spans="1:15" x14ac:dyDescent="0.3">
      <c r="A15" s="37"/>
      <c r="B15" s="38"/>
      <c r="C15" s="39"/>
      <c r="D15" s="39"/>
      <c r="E15" s="40"/>
      <c r="F15" s="37"/>
      <c r="G15" s="42"/>
      <c r="H15" s="35"/>
      <c r="I15" s="30"/>
      <c r="J15" s="30"/>
      <c r="K15" s="30"/>
      <c r="L15" s="30"/>
      <c r="M15" s="30"/>
      <c r="N15" s="30"/>
      <c r="O15" s="30"/>
    </row>
    <row r="16" spans="1:15" x14ac:dyDescent="0.3">
      <c r="A16" s="43" t="s">
        <v>10</v>
      </c>
      <c r="B16" s="44"/>
      <c r="C16" s="45"/>
      <c r="D16" s="46"/>
      <c r="E16" s="43"/>
      <c r="F16" s="47"/>
      <c r="G16" s="58" t="s">
        <v>0</v>
      </c>
      <c r="H16" s="48">
        <v>23514.7</v>
      </c>
      <c r="I16" s="30"/>
      <c r="J16" s="30"/>
      <c r="K16" s="30"/>
      <c r="L16" s="30"/>
      <c r="M16" s="30"/>
      <c r="N16" s="30"/>
      <c r="O16" s="30"/>
    </row>
    <row r="17" spans="1:15" x14ac:dyDescent="0.3">
      <c r="A17" s="43" t="s">
        <v>11</v>
      </c>
      <c r="B17" s="49"/>
      <c r="C17" s="50"/>
      <c r="D17" s="51"/>
      <c r="E17" s="52"/>
      <c r="F17" s="30"/>
      <c r="G17" s="20" t="s">
        <v>0</v>
      </c>
      <c r="H17" s="53">
        <v>4388.55</v>
      </c>
      <c r="I17" s="30"/>
      <c r="J17" s="30"/>
      <c r="K17" s="30"/>
      <c r="L17" s="30"/>
      <c r="M17" s="30"/>
      <c r="N17" s="30"/>
      <c r="O17" s="30"/>
    </row>
    <row r="18" spans="1:15" x14ac:dyDescent="0.3">
      <c r="A18" s="43" t="s">
        <v>12</v>
      </c>
      <c r="B18" s="49"/>
      <c r="C18" s="50"/>
      <c r="D18" s="51"/>
      <c r="E18" s="52"/>
      <c r="F18" s="30"/>
      <c r="G18" s="13" t="s">
        <v>0</v>
      </c>
      <c r="H18" s="54">
        <v>6078.05</v>
      </c>
      <c r="I18" s="30"/>
      <c r="J18" s="30"/>
      <c r="K18" s="30"/>
      <c r="L18" s="30"/>
      <c r="M18" s="30"/>
      <c r="N18" s="30"/>
      <c r="O18" s="30"/>
    </row>
    <row r="21" spans="1:15" x14ac:dyDescent="0.3">
      <c r="A21" t="s">
        <v>48</v>
      </c>
      <c r="E21" t="s">
        <v>51</v>
      </c>
    </row>
    <row r="23" spans="1:15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4.6640625" customWidth="1"/>
    <col min="2" max="2" width="6.88671875" customWidth="1"/>
    <col min="3" max="3" width="7.44140625" customWidth="1"/>
    <col min="5" max="5" width="11.44140625" customWidth="1"/>
    <col min="6" max="6" width="7.109375" customWidth="1"/>
    <col min="7" max="7" width="12.44140625" customWidth="1"/>
    <col min="8" max="8" width="12" customWidth="1"/>
    <col min="9" max="9" width="5.77734375" customWidth="1"/>
    <col min="11" max="11" width="7.33203125" customWidth="1"/>
    <col min="13" max="13" width="6.5546875" customWidth="1"/>
    <col min="14" max="14" width="7.109375" customWidth="1"/>
    <col min="15" max="15" width="8.55468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34</v>
      </c>
      <c r="B7" s="64"/>
      <c r="C7" s="64"/>
      <c r="D7" s="64"/>
      <c r="E7" s="64"/>
      <c r="F7" s="64"/>
      <c r="G7" s="64"/>
    </row>
    <row r="9" spans="1:8" ht="30.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9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1.6238999999999999</v>
      </c>
      <c r="F11" s="3">
        <v>20.83</v>
      </c>
      <c r="G11" s="23">
        <f>ROUND(E11*F11,3)</f>
        <v>33.826000000000001</v>
      </c>
      <c r="H11" s="23">
        <f>ROUND(G11/H16,3)</f>
        <v>2.3E-2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1.6238999999999999</v>
      </c>
      <c r="F12" s="3">
        <v>127.97</v>
      </c>
      <c r="G12" s="23">
        <f>ROUND(E12*F12,3)</f>
        <v>207.81</v>
      </c>
      <c r="H12" s="23">
        <f>ROUND(G12/H16,3)</f>
        <v>0.14299999999999999</v>
      </c>
    </row>
    <row r="13" spans="1:8" ht="13.8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1079.568</v>
      </c>
      <c r="F13" s="3">
        <v>3.53</v>
      </c>
      <c r="G13" s="23">
        <f>ROUND(E13*F13,3)</f>
        <v>3810.875</v>
      </c>
      <c r="H13" s="23">
        <f>ROUND(G13/H16,3)</f>
        <v>2.6280000000000001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4052.511</v>
      </c>
      <c r="H14" s="24">
        <f>SUM(H11:H13)</f>
        <v>2.794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6">
        <v>1450.2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0">
        <v>270.64999999999998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22">
        <v>374.85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4.44140625" customWidth="1"/>
    <col min="2" max="2" width="7" customWidth="1"/>
    <col min="3" max="3" width="7.5546875" customWidth="1"/>
    <col min="5" max="5" width="10.88671875" customWidth="1"/>
    <col min="6" max="6" width="7.88671875" customWidth="1"/>
    <col min="7" max="7" width="12.44140625" customWidth="1"/>
    <col min="8" max="8" width="12.5546875" customWidth="1"/>
    <col min="10" max="10" width="9.33203125" customWidth="1"/>
    <col min="11" max="11" width="8" customWidth="1"/>
    <col min="12" max="12" width="10.5546875" customWidth="1"/>
    <col min="13" max="13" width="7.33203125" customWidth="1"/>
    <col min="14" max="14" width="8.88671875" customWidth="1"/>
    <col min="15" max="15" width="9.44140625" bestFit="1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35</v>
      </c>
      <c r="B7" s="64"/>
      <c r="C7" s="64"/>
      <c r="D7" s="64"/>
      <c r="E7" s="64"/>
      <c r="F7" s="64"/>
      <c r="G7" s="64"/>
    </row>
    <row r="9" spans="1:8" ht="33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5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6.9383999999999997</v>
      </c>
      <c r="F11" s="3">
        <v>20.83</v>
      </c>
      <c r="G11" s="23">
        <f>ROUND(E11*F11,3)</f>
        <v>144.52699999999999</v>
      </c>
      <c r="H11" s="23">
        <f>ROUND(G11/H16,3)</f>
        <v>1.9E-2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6.9383999999999997</v>
      </c>
      <c r="F12" s="3">
        <v>127.97</v>
      </c>
      <c r="G12" s="23">
        <f>ROUND(E12*F12,3)</f>
        <v>887.90700000000004</v>
      </c>
      <c r="H12" s="23">
        <f>ROUND(G12/H16,3)</f>
        <v>0.11799999999999999</v>
      </c>
    </row>
    <row r="13" spans="1:8" ht="13.8" customHeight="1" x14ac:dyDescent="0.3">
      <c r="A13" s="25" t="s">
        <v>2</v>
      </c>
      <c r="B13" s="4" t="s">
        <v>5</v>
      </c>
      <c r="C13" s="66">
        <v>0</v>
      </c>
      <c r="D13" s="66"/>
      <c r="E13" s="10">
        <f>ROUND(C13*H18,4)</f>
        <v>0</v>
      </c>
      <c r="F13" s="3">
        <v>5.04</v>
      </c>
      <c r="G13" s="23">
        <f>ROUND(E13*F13,3)</f>
        <v>0</v>
      </c>
      <c r="H13" s="23">
        <f>ROUND(G13/H16,3)</f>
        <v>0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1032.434</v>
      </c>
      <c r="H14" s="24">
        <f>SUM(H11:H13)</f>
        <v>0.13699999999999998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7541.1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991.2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1788.1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.5546875" customWidth="1"/>
    <col min="2" max="2" width="7.33203125" customWidth="1"/>
    <col min="3" max="3" width="7.77734375" customWidth="1"/>
    <col min="5" max="5" width="12.6640625" customWidth="1"/>
    <col min="6" max="6" width="7.5546875" customWidth="1"/>
    <col min="7" max="7" width="13.33203125" customWidth="1"/>
    <col min="8" max="8" width="12.21875" customWidth="1"/>
    <col min="9" max="9" width="6.109375" customWidth="1"/>
    <col min="12" max="12" width="9.44140625" customWidth="1"/>
    <col min="13" max="13" width="7.332031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36</v>
      </c>
      <c r="B7" s="64"/>
      <c r="C7" s="64"/>
      <c r="D7" s="64"/>
      <c r="E7" s="64"/>
      <c r="F7" s="64"/>
      <c r="G7" s="64"/>
    </row>
    <row r="9" spans="1:8" ht="34.200000000000003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8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5.1086999999999998</v>
      </c>
      <c r="F11" s="3">
        <v>20.83</v>
      </c>
      <c r="G11" s="23">
        <f>ROUND(E11*F11,3)</f>
        <v>106.414</v>
      </c>
      <c r="H11" s="23">
        <f>ROUND(G11/H16,3)</f>
        <v>2.7E-2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5.1086999999999998</v>
      </c>
      <c r="F12" s="3">
        <v>127.97</v>
      </c>
      <c r="G12" s="23">
        <f>ROUND(E12*F12,3)</f>
        <v>653.76</v>
      </c>
      <c r="H12" s="23">
        <f>ROUND(G12/H16,3)</f>
        <v>0.16400000000000001</v>
      </c>
    </row>
    <row r="13" spans="1:8" ht="15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3444.0479999999998</v>
      </c>
      <c r="F13" s="3">
        <v>3.53</v>
      </c>
      <c r="G13" s="23">
        <f>ROUND(E13*F13,3)</f>
        <v>12157.489</v>
      </c>
      <c r="H13" s="23">
        <f>ROUND(G13/H16,3)</f>
        <v>3.05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12917.663</v>
      </c>
      <c r="H14" s="24">
        <f>SUM(H11:H13)</f>
        <v>3.2409999999999997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6">
        <v>3986.3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7">
        <v>851.45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22">
        <v>1195.8499999999999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.6640625" customWidth="1"/>
    <col min="2" max="2" width="5.77734375" customWidth="1"/>
    <col min="3" max="3" width="6.88671875" customWidth="1"/>
    <col min="4" max="4" width="9.44140625" customWidth="1"/>
    <col min="5" max="5" width="13" customWidth="1"/>
    <col min="6" max="6" width="7.21875" customWidth="1"/>
    <col min="7" max="7" width="12.77734375" customWidth="1"/>
    <col min="8" max="8" width="13.21875" customWidth="1"/>
    <col min="9" max="9" width="7.109375" customWidth="1"/>
    <col min="12" max="12" width="9.5546875" customWidth="1"/>
    <col min="13" max="13" width="6.21875" customWidth="1"/>
    <col min="14" max="14" width="6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37</v>
      </c>
      <c r="B7" s="64"/>
      <c r="C7" s="64"/>
      <c r="D7" s="64"/>
      <c r="E7" s="64"/>
      <c r="F7" s="64"/>
      <c r="G7" s="64"/>
    </row>
    <row r="9" spans="1:8" ht="27.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3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0.30270000000000002</v>
      </c>
      <c r="F11" s="3">
        <v>20.83</v>
      </c>
      <c r="G11" s="23">
        <f>ROUND(E11*F11,3)</f>
        <v>6.3049999999999997</v>
      </c>
      <c r="H11" s="23">
        <f>ROUND(G11/H16,3)</f>
        <v>2.7E-2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0.30270000000000002</v>
      </c>
      <c r="F12" s="3">
        <v>127.97</v>
      </c>
      <c r="G12" s="23">
        <f>ROUND(E12*F12,3)</f>
        <v>38.737000000000002</v>
      </c>
      <c r="H12" s="23">
        <f>ROUND(G12/H16,3)</f>
        <v>0.16400000000000001</v>
      </c>
    </row>
    <row r="13" spans="1:8" ht="15.6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204.048</v>
      </c>
      <c r="F13" s="3">
        <v>3.53</v>
      </c>
      <c r="G13" s="23">
        <f>ROUND(E13*F13,3)</f>
        <v>720.28899999999999</v>
      </c>
      <c r="H13" s="23">
        <f>ROUND(G13/H16,3)</f>
        <v>3.05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765.33100000000002</v>
      </c>
      <c r="H14" s="24">
        <f>SUM(H11:H13)</f>
        <v>3.2409999999999997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5">
        <v>236.19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0">
        <v>50.45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22">
        <v>70.849999999999994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.5546875" customWidth="1"/>
    <col min="2" max="2" width="6.6640625" customWidth="1"/>
    <col min="3" max="3" width="7.6640625" customWidth="1"/>
    <col min="4" max="4" width="7.5546875" customWidth="1"/>
    <col min="5" max="5" width="11.77734375" customWidth="1"/>
    <col min="6" max="6" width="8.77734375" customWidth="1"/>
    <col min="7" max="7" width="11.88671875" customWidth="1"/>
    <col min="8" max="8" width="12.77734375" customWidth="1"/>
    <col min="9" max="9" width="7.109375" customWidth="1"/>
    <col min="10" max="10" width="9.33203125" customWidth="1"/>
    <col min="11" max="11" width="7.21875" customWidth="1"/>
    <col min="12" max="12" width="9.33203125" customWidth="1"/>
    <col min="15" max="15" width="9.66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38</v>
      </c>
      <c r="B7" s="64"/>
      <c r="C7" s="64"/>
      <c r="D7" s="64"/>
      <c r="E7" s="64"/>
      <c r="F7" s="64"/>
      <c r="G7" s="64"/>
    </row>
    <row r="9" spans="1:8" ht="31.8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73.8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6.5260999999999996</v>
      </c>
      <c r="F11" s="3">
        <v>20.83</v>
      </c>
      <c r="G11" s="23">
        <f>ROUND(E11*F11,3)</f>
        <v>135.93899999999999</v>
      </c>
      <c r="H11" s="23">
        <f>ROUND(G11/H16,3)</f>
        <v>1.7999999999999999E-2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6.5260999999999996</v>
      </c>
      <c r="F12" s="3">
        <v>127.97</v>
      </c>
      <c r="G12" s="23">
        <f>ROUND(E12*F12,3)</f>
        <v>835.14499999999998</v>
      </c>
      <c r="H12" s="23">
        <f>ROUND(G12/H16,3)</f>
        <v>0.111</v>
      </c>
    </row>
    <row r="13" spans="1:8" ht="16.8" customHeight="1" x14ac:dyDescent="0.3">
      <c r="A13" s="25" t="s">
        <v>2</v>
      </c>
      <c r="B13" s="4" t="s">
        <v>5</v>
      </c>
      <c r="C13" s="66">
        <v>0</v>
      </c>
      <c r="D13" s="66"/>
      <c r="E13" s="10">
        <f>ROUND(C13*H18,4)</f>
        <v>0</v>
      </c>
      <c r="F13" s="3">
        <v>5.04</v>
      </c>
      <c r="G13" s="23">
        <f>ROUND(E13*F13,3)</f>
        <v>0</v>
      </c>
      <c r="H13" s="23">
        <f>ROUND(G13/H16,3)</f>
        <v>0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971.08399999999995</v>
      </c>
      <c r="H14" s="24">
        <f>SUM(H11:H13)</f>
        <v>0.129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7545.9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932.3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1727.8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.33203125" customWidth="1"/>
    <col min="2" max="2" width="6.77734375" customWidth="1"/>
    <col min="3" max="3" width="7.5546875" customWidth="1"/>
    <col min="5" max="5" width="11" customWidth="1"/>
    <col min="6" max="6" width="7.77734375" customWidth="1"/>
    <col min="7" max="7" width="11.77734375" customWidth="1"/>
    <col min="8" max="8" width="13.5546875" customWidth="1"/>
    <col min="9" max="9" width="7.21875" customWidth="1"/>
    <col min="12" max="12" width="9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39</v>
      </c>
      <c r="B7" s="64"/>
      <c r="C7" s="64"/>
      <c r="D7" s="64"/>
      <c r="E7" s="64"/>
      <c r="F7" s="64"/>
      <c r="G7" s="64"/>
    </row>
    <row r="9" spans="1:8" ht="37.799999999999997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3.4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6.3701999999999996</v>
      </c>
      <c r="F11" s="3">
        <v>20.83</v>
      </c>
      <c r="G11" s="23">
        <f>ROUND(E11*F11,3)</f>
        <v>132.691</v>
      </c>
      <c r="H11" s="23">
        <f>ROUND(G11/H16,3)</f>
        <v>2.4E-2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6.3701999999999996</v>
      </c>
      <c r="F12" s="3">
        <v>127.97</v>
      </c>
      <c r="G12" s="23">
        <f>ROUND(E12*F12,3)</f>
        <v>815.19399999999996</v>
      </c>
      <c r="H12" s="23">
        <f>ROUND(G12/H16,3)</f>
        <v>0.14599999999999999</v>
      </c>
    </row>
    <row r="13" spans="1:8" ht="15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4243.1040000000003</v>
      </c>
      <c r="F13" s="3">
        <v>3.53</v>
      </c>
      <c r="G13" s="23">
        <f>ROUND(E13*F13,3)</f>
        <v>14978.156999999999</v>
      </c>
      <c r="H13" s="23">
        <f>ROUND(G13/H16,3)</f>
        <v>2.6909999999999998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15926.041999999999</v>
      </c>
      <c r="H14" s="24">
        <f>SUM(H11:H13)</f>
        <v>2.8609999999999998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5566.6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1061.7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1473.3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6.5546875" customWidth="1"/>
    <col min="2" max="2" width="6.88671875" customWidth="1"/>
    <col min="3" max="3" width="7.44140625" customWidth="1"/>
    <col min="5" max="5" width="12.77734375" customWidth="1"/>
    <col min="7" max="7" width="12.21875" customWidth="1"/>
    <col min="8" max="8" width="12.77734375" customWidth="1"/>
    <col min="9" max="9" width="7.21875" customWidth="1"/>
    <col min="11" max="11" width="9.109375" bestFit="1" customWidth="1"/>
    <col min="12" max="12" width="9.5546875" customWidth="1"/>
    <col min="13" max="13" width="6.44140625" customWidth="1"/>
    <col min="14" max="14" width="7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40</v>
      </c>
      <c r="B7" s="64"/>
      <c r="C7" s="64"/>
      <c r="D7" s="64"/>
      <c r="E7" s="64"/>
      <c r="F7" s="64"/>
      <c r="G7" s="64"/>
    </row>
    <row r="9" spans="1:8" ht="28.8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2.6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5.1590999999999996</v>
      </c>
      <c r="F11" s="3">
        <v>20.83</v>
      </c>
      <c r="G11" s="23">
        <f>ROUND(E11*F11,3)</f>
        <v>107.464</v>
      </c>
      <c r="H11" s="23">
        <f>ROUND(G11/H16,3)</f>
        <v>2.7E-2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5.1590999999999996</v>
      </c>
      <c r="F12" s="3">
        <v>127.97</v>
      </c>
      <c r="G12" s="23">
        <f>ROUND(E12*F12,3)</f>
        <v>660.21</v>
      </c>
      <c r="H12" s="23">
        <f>ROUND(G12/H16,3)</f>
        <v>0.16400000000000001</v>
      </c>
    </row>
    <row r="13" spans="1:8" ht="15.6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3416.6880000000001</v>
      </c>
      <c r="F13" s="3">
        <v>3.53</v>
      </c>
      <c r="G13" s="23">
        <f>ROUND(E13*F13,3)</f>
        <v>12060.909</v>
      </c>
      <c r="H13" s="23">
        <f>ROUND(G13/H16,3)</f>
        <v>2.9969999999999999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12828.582999999999</v>
      </c>
      <c r="H14" s="24">
        <f>SUM(H11:H13)</f>
        <v>3.1879999999999997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6">
        <v>4024.7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0">
        <v>859.85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22">
        <v>1186.3499999999999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.33203125" customWidth="1"/>
    <col min="2" max="2" width="6.21875" customWidth="1"/>
    <col min="3" max="3" width="8.109375" customWidth="1"/>
    <col min="5" max="5" width="11.44140625" customWidth="1"/>
    <col min="7" max="8" width="12.6640625" customWidth="1"/>
    <col min="9" max="9" width="6.21875" customWidth="1"/>
    <col min="12" max="12" width="8.1093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41</v>
      </c>
      <c r="B7" s="64"/>
      <c r="C7" s="64"/>
      <c r="D7" s="64"/>
      <c r="E7" s="64"/>
      <c r="F7" s="64"/>
      <c r="G7" s="64"/>
    </row>
    <row r="9" spans="1:8" ht="31.8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3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0.3105</v>
      </c>
      <c r="F11" s="3">
        <v>20.83</v>
      </c>
      <c r="G11" s="23">
        <f>ROUND(E11*F11,3)</f>
        <v>6.468</v>
      </c>
      <c r="H11" s="23">
        <f>ROUND(G11/H16,3)</f>
        <v>2.7E-2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0.3105</v>
      </c>
      <c r="F12" s="3">
        <v>127.97</v>
      </c>
      <c r="G12" s="23">
        <f>ROUND(E12*F12,3)</f>
        <v>39.734999999999999</v>
      </c>
      <c r="H12" s="23">
        <f>ROUND(G12/H16,3)</f>
        <v>0.16400000000000001</v>
      </c>
    </row>
    <row r="13" spans="1:8" ht="13.8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205.77600000000001</v>
      </c>
      <c r="F13" s="3">
        <v>3.53</v>
      </c>
      <c r="G13" s="23">
        <f>ROUND(E13*F13,3)</f>
        <v>726.38900000000001</v>
      </c>
      <c r="H13" s="23">
        <f>ROUND(G13/H16,3)</f>
        <v>2.9990000000000001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772.59199999999998</v>
      </c>
      <c r="H14" s="24">
        <v>3.04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5">
        <v>242.22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0">
        <v>51.75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27">
        <v>71.45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C11:D11"/>
    <mergeCell ref="C12:D12"/>
    <mergeCell ref="C13:D13"/>
    <mergeCell ref="A6:H6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4.4" x14ac:dyDescent="0.3"/>
  <cols>
    <col min="1" max="1" width="15" customWidth="1"/>
    <col min="2" max="2" width="7" customWidth="1"/>
    <col min="3" max="3" width="7.5546875" customWidth="1"/>
    <col min="5" max="5" width="11.5546875" customWidth="1"/>
    <col min="6" max="6" width="8" customWidth="1"/>
    <col min="7" max="7" width="12.77734375" customWidth="1"/>
    <col min="8" max="8" width="12.44140625" customWidth="1"/>
    <col min="9" max="9" width="7" customWidth="1"/>
    <col min="12" max="12" width="9.6640625" customWidth="1"/>
    <col min="13" max="13" width="7.33203125" customWidth="1"/>
    <col min="14" max="14" width="8.2187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42</v>
      </c>
      <c r="B7" s="64"/>
      <c r="C7" s="64"/>
      <c r="D7" s="64"/>
      <c r="E7" s="64"/>
      <c r="F7" s="64"/>
      <c r="G7" s="64"/>
    </row>
    <row r="9" spans="1:8" ht="33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45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6.0000000000000001E-3</v>
      </c>
      <c r="D11" s="65"/>
      <c r="E11" s="10">
        <f>ROUND(C11*H17,4)</f>
        <v>8.8908000000000005</v>
      </c>
      <c r="F11" s="3">
        <v>20.63</v>
      </c>
      <c r="G11" s="23">
        <f>ROUND(E11*F11,3)</f>
        <v>183.417</v>
      </c>
      <c r="H11" s="23">
        <f>ROUND(G11/H16,3)</f>
        <v>2.4E-2</v>
      </c>
    </row>
    <row r="12" spans="1:8" x14ac:dyDescent="0.3">
      <c r="A12" s="3" t="s">
        <v>1</v>
      </c>
      <c r="B12" s="4" t="s">
        <v>4</v>
      </c>
      <c r="C12" s="65">
        <v>6.0000000000000001E-3</v>
      </c>
      <c r="D12" s="65"/>
      <c r="E12" s="10">
        <f>ROUND(C12*H17,4)</f>
        <v>8.8908000000000005</v>
      </c>
      <c r="F12" s="3">
        <v>123.79</v>
      </c>
      <c r="G12" s="23">
        <f>ROUND(E12*F12,3)</f>
        <v>1100.5920000000001</v>
      </c>
      <c r="H12" s="23">
        <f>ROUND(G12/H16,3)</f>
        <v>0.14499999999999999</v>
      </c>
    </row>
    <row r="13" spans="1:8" ht="15.6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8083.2960000000003</v>
      </c>
      <c r="F13" s="3">
        <v>3.53</v>
      </c>
      <c r="G13" s="23">
        <f>ROUND(E13*F13,3)</f>
        <v>28534.035</v>
      </c>
      <c r="H13" s="23">
        <f>ROUND(G13/H16,3)</f>
        <v>3.7709999999999999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29818.044000000002</v>
      </c>
      <c r="H14" s="24">
        <f>SUM(H11:H13)</f>
        <v>3.94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5">
        <v>7567.65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20">
        <v>1481.8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2806.7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4" sqref="I4"/>
    </sheetView>
  </sheetViews>
  <sheetFormatPr defaultRowHeight="14.4" x14ac:dyDescent="0.3"/>
  <cols>
    <col min="1" max="1" width="15" customWidth="1"/>
    <col min="2" max="2" width="6.77734375" customWidth="1"/>
    <col min="3" max="3" width="8" customWidth="1"/>
    <col min="5" max="5" width="11.77734375" customWidth="1"/>
    <col min="6" max="6" width="8.109375" customWidth="1"/>
    <col min="7" max="7" width="12" customWidth="1"/>
    <col min="8" max="8" width="11.88671875" customWidth="1"/>
    <col min="9" max="9" width="7.109375" customWidth="1"/>
    <col min="12" max="12" width="9.109375" customWidth="1"/>
    <col min="13" max="13" width="7.109375" customWidth="1"/>
    <col min="14" max="14" width="7.44140625" customWidth="1"/>
  </cols>
  <sheetData>
    <row r="1" spans="1:8" x14ac:dyDescent="0.3">
      <c r="G1" t="s">
        <v>52</v>
      </c>
    </row>
    <row r="2" spans="1:8" x14ac:dyDescent="0.3">
      <c r="G2" t="s">
        <v>53</v>
      </c>
    </row>
    <row r="3" spans="1:8" x14ac:dyDescent="0.3">
      <c r="H3" t="s">
        <v>54</v>
      </c>
    </row>
    <row r="6" spans="1:8" x14ac:dyDescent="0.3">
      <c r="A6" s="64" t="s">
        <v>14</v>
      </c>
      <c r="B6" s="64"/>
      <c r="C6" s="64"/>
      <c r="D6" s="64"/>
      <c r="E6" s="64"/>
      <c r="F6" s="64"/>
      <c r="G6" s="64"/>
      <c r="H6" s="64"/>
    </row>
    <row r="7" spans="1:8" x14ac:dyDescent="0.3">
      <c r="A7" s="64" t="s">
        <v>43</v>
      </c>
      <c r="B7" s="64"/>
      <c r="C7" s="64"/>
      <c r="D7" s="64"/>
      <c r="E7" s="64"/>
      <c r="F7" s="64"/>
      <c r="G7" s="64"/>
    </row>
    <row r="9" spans="1:8" ht="36" customHeight="1" x14ac:dyDescent="0.3">
      <c r="A9" s="67" t="s">
        <v>7</v>
      </c>
      <c r="B9" s="67" t="s">
        <v>8</v>
      </c>
      <c r="C9" s="68" t="s">
        <v>44</v>
      </c>
      <c r="D9" s="69"/>
      <c r="E9" s="69"/>
      <c r="F9" s="70"/>
      <c r="G9" s="62" t="s">
        <v>13</v>
      </c>
      <c r="H9" s="63"/>
    </row>
    <row r="10" spans="1:8" ht="52.2" customHeight="1" x14ac:dyDescent="0.3">
      <c r="A10" s="67"/>
      <c r="B10" s="67"/>
      <c r="C10" s="68" t="s">
        <v>3</v>
      </c>
      <c r="D10" s="70"/>
      <c r="E10" s="59" t="s">
        <v>45</v>
      </c>
      <c r="F10" s="4" t="s">
        <v>9</v>
      </c>
      <c r="G10" s="59" t="s">
        <v>47</v>
      </c>
      <c r="H10" s="61" t="s">
        <v>46</v>
      </c>
    </row>
    <row r="11" spans="1:8" x14ac:dyDescent="0.3">
      <c r="A11" s="3" t="s">
        <v>6</v>
      </c>
      <c r="B11" s="4" t="s">
        <v>4</v>
      </c>
      <c r="C11" s="65">
        <v>7.0000000000000001E-3</v>
      </c>
      <c r="D11" s="65"/>
      <c r="E11" s="10">
        <f>ROUND(C11*H17,4)</f>
        <v>3.1297000000000001</v>
      </c>
      <c r="F11" s="3">
        <v>20.63</v>
      </c>
      <c r="G11" s="23">
        <f>ROUND(E11*F11,3)</f>
        <v>64.566000000000003</v>
      </c>
      <c r="H11" s="23">
        <f>ROUND(G11/H16,3)</f>
        <v>0.03</v>
      </c>
    </row>
    <row r="12" spans="1:8" x14ac:dyDescent="0.3">
      <c r="A12" s="3" t="s">
        <v>1</v>
      </c>
      <c r="B12" s="4" t="s">
        <v>4</v>
      </c>
      <c r="C12" s="65">
        <v>7.0000000000000001E-3</v>
      </c>
      <c r="D12" s="65"/>
      <c r="E12" s="10">
        <f>ROUND(C12*H17,4)</f>
        <v>3.1297000000000001</v>
      </c>
      <c r="F12" s="3">
        <v>123.79</v>
      </c>
      <c r="G12" s="23">
        <f>ROUND(E12*F12,3)</f>
        <v>387.42599999999999</v>
      </c>
      <c r="H12" s="23">
        <f>ROUND(G12/H16,3)</f>
        <v>0.17899999999999999</v>
      </c>
    </row>
    <row r="13" spans="1:8" ht="14.4" customHeight="1" x14ac:dyDescent="0.3">
      <c r="A13" s="25" t="s">
        <v>2</v>
      </c>
      <c r="B13" s="4" t="s">
        <v>5</v>
      </c>
      <c r="C13" s="66">
        <v>2.88</v>
      </c>
      <c r="D13" s="66"/>
      <c r="E13" s="10">
        <f>ROUND(C13*H18,4)</f>
        <v>2210.4</v>
      </c>
      <c r="F13" s="3">
        <v>3.53</v>
      </c>
      <c r="G13" s="23">
        <f>ROUND(E13*F13,3)</f>
        <v>7802.7120000000004</v>
      </c>
      <c r="H13" s="23">
        <f>ROUND(G13/H16,3)</f>
        <v>3.6040000000000001</v>
      </c>
    </row>
    <row r="14" spans="1:8" x14ac:dyDescent="0.3">
      <c r="A14" s="7"/>
      <c r="B14" s="14"/>
      <c r="C14" s="15"/>
      <c r="D14" s="15"/>
      <c r="E14" s="16"/>
      <c r="F14" s="7"/>
      <c r="G14" s="24">
        <f>SUM(G11:G13)</f>
        <v>8254.7039999999997</v>
      </c>
      <c r="H14" s="24">
        <f>SUM(H11:H13)</f>
        <v>3.8130000000000002</v>
      </c>
    </row>
    <row r="15" spans="1:8" x14ac:dyDescent="0.3">
      <c r="A15" s="7"/>
      <c r="B15" s="14"/>
      <c r="C15" s="15"/>
      <c r="D15" s="15"/>
      <c r="E15" s="16"/>
      <c r="F15" s="7"/>
      <c r="G15" s="17"/>
      <c r="H15" s="18"/>
    </row>
    <row r="16" spans="1:8" x14ac:dyDescent="0.3">
      <c r="A16" s="5" t="s">
        <v>10</v>
      </c>
      <c r="B16" s="12"/>
      <c r="C16" s="9"/>
      <c r="D16" s="8"/>
      <c r="E16" s="5"/>
      <c r="F16" s="19"/>
      <c r="G16" s="58" t="s">
        <v>0</v>
      </c>
      <c r="H16" s="28">
        <v>2164.9</v>
      </c>
    </row>
    <row r="17" spans="1:8" x14ac:dyDescent="0.3">
      <c r="A17" s="5" t="s">
        <v>11</v>
      </c>
      <c r="B17" s="13"/>
      <c r="C17" s="6"/>
      <c r="D17" s="2"/>
      <c r="E17" s="20"/>
      <c r="G17" s="20" t="s">
        <v>0</v>
      </c>
      <c r="H17" s="13">
        <v>447.1</v>
      </c>
    </row>
    <row r="18" spans="1:8" x14ac:dyDescent="0.3">
      <c r="A18" s="5" t="s">
        <v>12</v>
      </c>
      <c r="B18" s="13"/>
      <c r="C18" s="6"/>
      <c r="D18" s="2"/>
      <c r="E18" s="20"/>
      <c r="G18" s="13" t="s">
        <v>0</v>
      </c>
      <c r="H18" s="1">
        <v>767.5</v>
      </c>
    </row>
    <row r="21" spans="1:8" x14ac:dyDescent="0.3">
      <c r="A21" t="s">
        <v>48</v>
      </c>
      <c r="E21" t="s">
        <v>51</v>
      </c>
    </row>
    <row r="23" spans="1:8" x14ac:dyDescent="0.3">
      <c r="A23" t="s">
        <v>49</v>
      </c>
      <c r="E23" t="s">
        <v>50</v>
      </c>
    </row>
  </sheetData>
  <mergeCells count="10">
    <mergeCell ref="A6:H6"/>
    <mergeCell ref="C11:D11"/>
    <mergeCell ref="C12:D12"/>
    <mergeCell ref="C13:D13"/>
    <mergeCell ref="A7:G7"/>
    <mergeCell ref="A9:A10"/>
    <mergeCell ref="B9:B10"/>
    <mergeCell ref="C9:F9"/>
    <mergeCell ref="C10:D10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В-11</vt:lpstr>
      <vt:lpstr>Б-3</vt:lpstr>
      <vt:lpstr>Ин-3Б</vt:lpstr>
      <vt:lpstr>Лит-17</vt:lpstr>
      <vt:lpstr>Л-40А</vt:lpstr>
      <vt:lpstr>Л-42</vt:lpstr>
      <vt:lpstr>Л-42А</vt:lpstr>
      <vt:lpstr>Л-44</vt:lpstr>
      <vt:lpstr>Л-44А</vt:lpstr>
      <vt:lpstr>Л-46</vt:lpstr>
      <vt:lpstr>П-12А</vt:lpstr>
      <vt:lpstr>П-10</vt:lpstr>
      <vt:lpstr>П-10А</vt:lpstr>
      <vt:lpstr>П-14</vt:lpstr>
      <vt:lpstr>П-14А</vt:lpstr>
      <vt:lpstr>П-14Аоф</vt:lpstr>
      <vt:lpstr>Р-18</vt:lpstr>
      <vt:lpstr>Т-11А</vt:lpstr>
      <vt:lpstr>Т-2</vt:lpstr>
      <vt:lpstr>Т-2оф</vt:lpstr>
      <vt:lpstr>Т-7А</vt:lpstr>
      <vt:lpstr>Т-7Б</vt:lpstr>
      <vt:lpstr>Т-7Боф</vt:lpstr>
      <vt:lpstr>Т-9Б</vt:lpstr>
      <vt:lpstr>Т-9В</vt:lpstr>
      <vt:lpstr>Т-9Г</vt:lpstr>
      <vt:lpstr>Т-9Гоф</vt:lpstr>
      <vt:lpstr>Ак-8</vt:lpstr>
      <vt:lpstr>Ак-10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3</cp:lastModifiedBy>
  <cp:lastPrinted>2017-07-04T08:47:09Z</cp:lastPrinted>
  <dcterms:created xsi:type="dcterms:W3CDTF">2017-04-24T07:09:02Z</dcterms:created>
  <dcterms:modified xsi:type="dcterms:W3CDTF">2017-07-04T08:47:33Z</dcterms:modified>
</cp:coreProperties>
</file>